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06" yWindow="65521" windowWidth="9360" windowHeight="4680" activeTab="0"/>
  </bookViews>
  <sheets>
    <sheet name="Beschreibung" sheetId="1" r:id="rId1"/>
    <sheet name="Inhaltsverz." sheetId="2" r:id="rId2"/>
    <sheet name="Eckdaten" sheetId="3" r:id="rId3"/>
    <sheet name="Selbstbeurteilung" sheetId="4" r:id="rId4"/>
    <sheet name="1. Fremdbewertung" sheetId="5" state="hidden" r:id="rId5"/>
    <sheet name="2. Fremdbewertung" sheetId="6" state="hidden" r:id="rId6"/>
    <sheet name="Diagramm Einzelnd" sheetId="7" state="hidden" r:id="rId7"/>
    <sheet name="Auswertung Gesamt" sheetId="8" state="hidden" r:id="rId8"/>
    <sheet name="Berechnung" sheetId="9" state="hidden" r:id="rId9"/>
    <sheet name="Datenbank" sheetId="10" state="hidden" r:id="rId10"/>
  </sheets>
  <definedNames>
    <definedName name="Alter" localSheetId="4">'1. Fremdbewertung'!$F$7:$F$12</definedName>
    <definedName name="Alter" localSheetId="5">'2. Fremdbewertung'!$F$7:$F$12</definedName>
    <definedName name="Alter" localSheetId="3">'Selbstbeurteilung'!$F$7:$F$12</definedName>
    <definedName name="Alter">#REF!</definedName>
    <definedName name="_xlnm.Print_Area" localSheetId="4">'1. Fremdbewertung'!$A$1:$H$285</definedName>
    <definedName name="_xlnm.Print_Area" localSheetId="5">'2. Fremdbewertung'!$A$1:$H$285</definedName>
    <definedName name="_xlnm.Print_Area" localSheetId="7">'Auswertung Gesamt'!$A$1:$H$41</definedName>
    <definedName name="_xlnm.Print_Area" localSheetId="8">'Berechnung'!$A$1:$I$78</definedName>
    <definedName name="_xlnm.Print_Area" localSheetId="0">'Beschreibung'!$A$1:$M$33</definedName>
    <definedName name="_xlnm.Print_Area" localSheetId="6">'Diagramm Einzelnd'!$A$1:$H$41</definedName>
    <definedName name="_xlnm.Print_Area" localSheetId="1">'Inhaltsverz.'!$A$1:$M$32</definedName>
    <definedName name="_xlnm.Print_Area" localSheetId="3">'Selbstbeurteilung'!$A$1:$H$285</definedName>
  </definedNames>
  <calcPr fullCalcOnLoad="1"/>
</workbook>
</file>

<file path=xl/comments4.xml><?xml version="1.0" encoding="utf-8"?>
<comments xmlns="http://schemas.openxmlformats.org/spreadsheetml/2006/main">
  <authors>
    <author>Philipp</author>
  </authors>
  <commentList>
    <comment ref="F208" authorId="0">
      <text>
        <r>
          <rPr>
            <b/>
            <sz val="9"/>
            <rFont val="Tahoma"/>
            <family val="0"/>
          </rPr>
          <t>Philipp:</t>
        </r>
        <r>
          <rPr>
            <sz val="9"/>
            <rFont val="Tahoma"/>
            <family val="0"/>
          </rPr>
          <t xml:space="preserve">
Geringstes Ausfallrisiko, beste Qualität
Geringes Ausfallrisiko, hohe Qualität</t>
        </r>
      </text>
    </comment>
    <comment ref="F209" authorId="0">
      <text>
        <r>
          <rPr>
            <b/>
            <sz val="9"/>
            <rFont val="Tahoma"/>
            <family val="0"/>
          </rPr>
          <t>Philipp:</t>
        </r>
        <r>
          <rPr>
            <sz val="9"/>
            <rFont val="Tahoma"/>
            <family val="0"/>
          </rPr>
          <t xml:space="preserve">
Überdurchschnittlich gute Qualität aber einzelne Risiken einer negativen Auswirkung veränderter Wirtschaftsentwicklungen</t>
        </r>
      </text>
    </comment>
    <comment ref="F210" authorId="0">
      <text>
        <r>
          <rPr>
            <b/>
            <sz val="9"/>
            <rFont val="Tahoma"/>
            <family val="0"/>
          </rPr>
          <t>Philipp:</t>
        </r>
        <r>
          <rPr>
            <sz val="9"/>
            <rFont val="Tahoma"/>
            <family val="0"/>
          </rPr>
          <t xml:space="preserve">
Durchschnittliche Qualität, Veränderungen in Wirtschaftsentwicklungen nur unzureichend abgesichert</t>
        </r>
      </text>
    </comment>
    <comment ref="F211" authorId="0">
      <text>
        <r>
          <rPr>
            <b/>
            <sz val="9"/>
            <rFont val="Tahoma"/>
            <family val="0"/>
          </rPr>
          <t>Philipp:</t>
        </r>
        <r>
          <rPr>
            <sz val="9"/>
            <rFont val="Tahoma"/>
            <family val="0"/>
          </rPr>
          <t xml:space="preserve">
Keine Sicherstellung der Deckung für Zins- und Tilgungszahlungen, spekulativ </t>
        </r>
      </text>
    </comment>
    <comment ref="F212" authorId="0">
      <text>
        <r>
          <rPr>
            <b/>
            <sz val="9"/>
            <rFont val="Tahoma"/>
            <family val="0"/>
          </rPr>
          <t>Philipp:</t>
        </r>
        <r>
          <rPr>
            <sz val="9"/>
            <rFont val="Tahoma"/>
            <family val="0"/>
          </rPr>
          <t xml:space="preserve">
Nur geringe Wahrscheinlichkeit langfristiger Zahlungen, sehr spekulativ </t>
        </r>
      </text>
    </comment>
    <comment ref="F213" authorId="0">
      <text>
        <r>
          <rPr>
            <b/>
            <sz val="9"/>
            <rFont val="Tahoma"/>
            <family val="0"/>
          </rPr>
          <t>Philipp:</t>
        </r>
        <r>
          <rPr>
            <sz val="9"/>
            <rFont val="Tahoma"/>
            <family val="0"/>
          </rPr>
          <t xml:space="preserve">
Hochspekulative Investments
Geringste Qualität, Zahlungsaufall sehr wahrscheinlich, Anlegerschutz nicht oder nur kaum berücksichtigt </t>
        </r>
      </text>
    </comment>
    <comment ref="B158" authorId="0">
      <text>
        <r>
          <rPr>
            <b/>
            <sz val="9"/>
            <rFont val="Tahoma"/>
            <family val="0"/>
          </rPr>
          <t>Philipp:</t>
        </r>
        <r>
          <rPr>
            <sz val="9"/>
            <rFont val="Tahoma"/>
            <family val="0"/>
          </rPr>
          <t xml:space="preserve">
Personalintensität = Personalaufwenungen / Umsatz * 100
Mit Hilfe der Personalintensität lassen sich die Personalkosten steuern und kontrollieren. Außerdem kann die Anfälligkeit gegenüber Lohnerhöhungen gemessen werden. Sie wird vielfach zur quantitativen Personalbedarfsplanung eingesetzt und ist ein gutes Maß für die Arbeitsproduktivität.</t>
        </r>
      </text>
    </comment>
    <comment ref="B190" authorId="0">
      <text>
        <r>
          <rPr>
            <b/>
            <sz val="9"/>
            <rFont val="Tahoma"/>
            <family val="0"/>
          </rPr>
          <t>Philipp:</t>
        </r>
        <r>
          <rPr>
            <sz val="9"/>
            <rFont val="Tahoma"/>
            <family val="0"/>
          </rPr>
          <t xml:space="preserve">
Eigenkapitalquote = Eigenkapital / Gesamtkapital * 100
Die Eigenkapitalquote bemist den Anteil der Eigenmittel (wirtschaftliches Eigenkapital) an der (bereinigten) Bilanzsumme eines Unternehmens.</t>
        </r>
      </text>
    </comment>
    <comment ref="B182" authorId="0">
      <text>
        <r>
          <rPr>
            <b/>
            <sz val="9"/>
            <rFont val="Tahoma"/>
            <family val="0"/>
          </rPr>
          <t>Philipp:</t>
        </r>
        <r>
          <rPr>
            <sz val="9"/>
            <rFont val="Tahoma"/>
            <family val="0"/>
          </rPr>
          <t xml:space="preserve">
Ergebnis lt. Gewinn- und Verlustrechnung
+ Abschreibungen / - Zuschreibungen
+ Erhöhung / - Verminderung Rückstellungen
- Erträge / + Verluste aus Anlagenabgang
= Cash Flow
Der Cash Flow gibt Auskunft...
... ob ein Unternehmen aus eigener Kraft Investitionen tätigen kann
... in welcher Höhe Barmittel für Schuldentilgung, Zinszahlungen und zur Ausschüttung an die Gesellschafter vorhanden sind und
... inwieweit Insolvenzgefahr besteht</t>
        </r>
      </text>
    </comment>
    <comment ref="B198" authorId="0">
      <text>
        <r>
          <rPr>
            <b/>
            <sz val="9"/>
            <rFont val="Tahoma"/>
            <family val="0"/>
          </rPr>
          <t>Philipp:</t>
        </r>
        <r>
          <rPr>
            <sz val="9"/>
            <rFont val="Tahoma"/>
            <family val="0"/>
          </rPr>
          <t xml:space="preserve">
Verschuldungsgrad= Fremdkapital / Eigenkapital * 100
Verschuldungsgrad gibt das Verhältnis Fremdkapital zu Eigenkapital an. Mit steigendem Verschuldungsgrad verschlechtert sich die Kreditkonditionen.</t>
        </r>
      </text>
    </comment>
    <comment ref="B166" authorId="0">
      <text>
        <r>
          <rPr>
            <b/>
            <sz val="9"/>
            <rFont val="Tahoma"/>
            <family val="0"/>
          </rPr>
          <t>Philipp:</t>
        </r>
        <r>
          <rPr>
            <sz val="9"/>
            <rFont val="Tahoma"/>
            <family val="0"/>
          </rPr>
          <t xml:space="preserve">
Umsatzrentabilität = Gewinn / Umsatz * 100
Beziffert den auf den Umsatz bezogenen Gewinn. Eine steigende Umsatzrendite, bei unverändertem Verkaufspreis, lässt auf steigende Produktivität des Unternehmens, andersrum bei einer sinkenden Umsatzrendite auf eine sinkende Produktivität schließen.</t>
        </r>
      </text>
    </comment>
    <comment ref="B174" authorId="0">
      <text>
        <r>
          <rPr>
            <b/>
            <sz val="9"/>
            <rFont val="Tahoma"/>
            <family val="0"/>
          </rPr>
          <t>Philipp:</t>
        </r>
        <r>
          <rPr>
            <sz val="9"/>
            <rFont val="Tahoma"/>
            <family val="0"/>
          </rPr>
          <t xml:space="preserve">
Liquidität 2. Grades = liquide Mittel + Forderungen / kurzfr. Verbindlichkeiten * 100
Gibt Auskunft inwieweit die Forderungen und kurzfristigen Mittel, die kurzfristigen Verbindlichkeiten decken. Sie sollte zwischen 100% und 120% betragen. Liegt sie unter 100%, könnte dies ein Hinweis auf einen zu hohen Lagerbestand, aufgrund mangelnden Absatzes, sein. Die Zahlungsfähigkeit könnte gefährdet sein.</t>
        </r>
      </text>
    </comment>
    <comment ref="B217" authorId="0">
      <text>
        <r>
          <rPr>
            <b/>
            <sz val="9"/>
            <rFont val="Tahoma"/>
            <family val="0"/>
          </rPr>
          <t>Philipp:</t>
        </r>
        <r>
          <rPr>
            <sz val="9"/>
            <rFont val="Tahoma"/>
            <family val="0"/>
          </rPr>
          <t xml:space="preserve">
Bemessen nach Bevölkerung</t>
        </r>
      </text>
    </comment>
    <comment ref="B225" authorId="0">
      <text>
        <r>
          <rPr>
            <b/>
            <sz val="9"/>
            <rFont val="Tahoma"/>
            <family val="0"/>
          </rPr>
          <t>Philipp:</t>
        </r>
        <r>
          <rPr>
            <sz val="9"/>
            <rFont val="Tahoma"/>
            <family val="0"/>
          </rPr>
          <t xml:space="preserve">
Marktanteil = eigener Umsatz / gesamt Umsatz * 100
gesamt Umsatz = Umsatz des relevanten Marktes</t>
        </r>
      </text>
    </comment>
    <comment ref="B233" authorId="0">
      <text>
        <r>
          <rPr>
            <b/>
            <sz val="9"/>
            <rFont val="Tahoma"/>
            <family val="0"/>
          </rPr>
          <t>Philipp:</t>
        </r>
        <r>
          <rPr>
            <sz val="9"/>
            <rFont val="Tahoma"/>
            <family val="0"/>
          </rPr>
          <t xml:space="preserve">
Marktanteil = Umsatz des Konkurrenten / gesamt Umsatz * 100
gesamt Umsatz = Umsatz des relevanten Marktes
</t>
        </r>
      </text>
    </comment>
    <comment ref="B241" authorId="0">
      <text>
        <r>
          <rPr>
            <b/>
            <sz val="9"/>
            <rFont val="Tahoma"/>
            <family val="0"/>
          </rPr>
          <t>Philipp:</t>
        </r>
        <r>
          <rPr>
            <sz val="9"/>
            <rFont val="Tahoma"/>
            <family val="0"/>
          </rPr>
          <t xml:space="preserve">
Marktanteil = Umsatz des Konkurrenten / gesamt Umsatz * 100
gesamt Umsatz = Umsatz des relevanten Marktes</t>
        </r>
      </text>
    </comment>
    <comment ref="F117" authorId="0">
      <text>
        <r>
          <rPr>
            <b/>
            <sz val="9"/>
            <rFont val="Tahoma"/>
            <family val="0"/>
          </rPr>
          <t>Philipp:</t>
        </r>
        <r>
          <rPr>
            <sz val="9"/>
            <rFont val="Tahoma"/>
            <family val="0"/>
          </rPr>
          <t xml:space="preserve">
außer am Wochenende und Feiertagen
</t>
        </r>
      </text>
    </comment>
  </commentList>
</comments>
</file>

<file path=xl/comments5.xml><?xml version="1.0" encoding="utf-8"?>
<comments xmlns="http://schemas.openxmlformats.org/spreadsheetml/2006/main">
  <authors>
    <author>Philipp</author>
  </authors>
  <commentList>
    <comment ref="F208" authorId="0">
      <text>
        <r>
          <rPr>
            <b/>
            <sz val="9"/>
            <rFont val="Tahoma"/>
            <family val="0"/>
          </rPr>
          <t>Philipp:</t>
        </r>
        <r>
          <rPr>
            <sz val="9"/>
            <rFont val="Tahoma"/>
            <family val="0"/>
          </rPr>
          <t xml:space="preserve">
Geringstes Ausfallrisiko, beste Qualität
Geringes Ausfallrisiko, hohe Qualität</t>
        </r>
      </text>
    </comment>
    <comment ref="F209" authorId="0">
      <text>
        <r>
          <rPr>
            <b/>
            <sz val="9"/>
            <rFont val="Tahoma"/>
            <family val="0"/>
          </rPr>
          <t>Philipp:</t>
        </r>
        <r>
          <rPr>
            <sz val="9"/>
            <rFont val="Tahoma"/>
            <family val="0"/>
          </rPr>
          <t xml:space="preserve">
Überdurchschnittlich gute Qualität aber einzelne Risiken einer negativen Auswirkung veränderter Wirtschaftsentwicklungen</t>
        </r>
      </text>
    </comment>
    <comment ref="F210" authorId="0">
      <text>
        <r>
          <rPr>
            <b/>
            <sz val="9"/>
            <rFont val="Tahoma"/>
            <family val="0"/>
          </rPr>
          <t>Philipp:</t>
        </r>
        <r>
          <rPr>
            <sz val="9"/>
            <rFont val="Tahoma"/>
            <family val="0"/>
          </rPr>
          <t xml:space="preserve">
Durchschnittliche Qualität, Veränderungen in Wirtschaftsentwicklungen nur unzureichend abgesichert</t>
        </r>
      </text>
    </comment>
    <comment ref="F211" authorId="0">
      <text>
        <r>
          <rPr>
            <b/>
            <sz val="9"/>
            <rFont val="Tahoma"/>
            <family val="0"/>
          </rPr>
          <t>Philipp:</t>
        </r>
        <r>
          <rPr>
            <sz val="9"/>
            <rFont val="Tahoma"/>
            <family val="0"/>
          </rPr>
          <t xml:space="preserve">
Keine Sicherstellung der Deckung für Zins- und Tilgungszahlungen, spekulativ </t>
        </r>
      </text>
    </comment>
    <comment ref="F212" authorId="0">
      <text>
        <r>
          <rPr>
            <b/>
            <sz val="9"/>
            <rFont val="Tahoma"/>
            <family val="0"/>
          </rPr>
          <t>Philipp:</t>
        </r>
        <r>
          <rPr>
            <sz val="9"/>
            <rFont val="Tahoma"/>
            <family val="0"/>
          </rPr>
          <t xml:space="preserve">
Nur geringe Wahrscheinlichkeit langfristiger Zahlungen, sehr spekulativ </t>
        </r>
      </text>
    </comment>
    <comment ref="F213" authorId="0">
      <text>
        <r>
          <rPr>
            <b/>
            <sz val="9"/>
            <rFont val="Tahoma"/>
            <family val="0"/>
          </rPr>
          <t>Philipp:</t>
        </r>
        <r>
          <rPr>
            <sz val="9"/>
            <rFont val="Tahoma"/>
            <family val="0"/>
          </rPr>
          <t xml:space="preserve">
Hochspekulative Investments
Geringste Qualität, Zahlungsaufall sehr wahrscheinlich, Anlegerschutz nicht oder nur kaum berücksichtigt </t>
        </r>
      </text>
    </comment>
    <comment ref="B158" authorId="0">
      <text>
        <r>
          <rPr>
            <b/>
            <sz val="9"/>
            <rFont val="Tahoma"/>
            <family val="0"/>
          </rPr>
          <t>Philipp:</t>
        </r>
        <r>
          <rPr>
            <sz val="9"/>
            <rFont val="Tahoma"/>
            <family val="0"/>
          </rPr>
          <t xml:space="preserve">
Personalintensität = Personalaufwenungen / Umsatz * 100
Mit Hilfe der Personalintensität lassen sich die Personalkosten steuern und kontrollieren. Außerdem kann die Anfälligkeit gegenüber Lohnerhöhungen gemessen werden. Sie wird vielfach zur quantitativen Personalbedarfsplanung eingesetzt und ist ein gutes Maß für die Arbeitsproduktivität.</t>
        </r>
      </text>
    </comment>
    <comment ref="B190" authorId="0">
      <text>
        <r>
          <rPr>
            <b/>
            <sz val="9"/>
            <rFont val="Tahoma"/>
            <family val="0"/>
          </rPr>
          <t>Philipp:</t>
        </r>
        <r>
          <rPr>
            <sz val="9"/>
            <rFont val="Tahoma"/>
            <family val="0"/>
          </rPr>
          <t xml:space="preserve">
Eigenkapitalquote = Eigenkapital / Gesamtkapital * 100
Die Eigenkapitalquote bemist den Anteil der Eigenmittel (wirtschaftliches Eigenkapital) an der (bereinigten) Bilanzsumme eines Unternehmens.</t>
        </r>
      </text>
    </comment>
    <comment ref="B182" authorId="0">
      <text>
        <r>
          <rPr>
            <b/>
            <sz val="9"/>
            <rFont val="Tahoma"/>
            <family val="0"/>
          </rPr>
          <t>Philipp:</t>
        </r>
        <r>
          <rPr>
            <sz val="9"/>
            <rFont val="Tahoma"/>
            <family val="0"/>
          </rPr>
          <t xml:space="preserve">
Ergebnis lt. Gewinn- und Verlustrechnung
+ Abschreibungen / - Zuschreibungen
+ Erhöhung / - Verminderung Rückstellungen
- Erträge / + Verluste aus Anlagenabgang
= Cash Flow
Der Cash Flow gibt Auskunft...
... ob ein Unternehmen aus eigener Kraft Investitionen tätigen kann
... in welcher Höhe Barmittel für Schuldentilgung, Zinszahlungen und zur Ausschüttung an die Gesellschafter vorhanden sind und
... inwieweit Insolvenzgefahr besteht</t>
        </r>
      </text>
    </comment>
    <comment ref="B198" authorId="0">
      <text>
        <r>
          <rPr>
            <b/>
            <sz val="9"/>
            <rFont val="Tahoma"/>
            <family val="0"/>
          </rPr>
          <t>Philipp:</t>
        </r>
        <r>
          <rPr>
            <sz val="9"/>
            <rFont val="Tahoma"/>
            <family val="0"/>
          </rPr>
          <t xml:space="preserve">
Verschuldungsgrad= Fremdkapital / Eigenkapital * 100
Verschuldungsgrad gibt das Verhältnis Fremdkapital zu Eigenkapital an. Mit steigendem Verschuldungsgrad verschlechtert sich die Kreditkonditionen.</t>
        </r>
      </text>
    </comment>
    <comment ref="B166" authorId="0">
      <text>
        <r>
          <rPr>
            <b/>
            <sz val="9"/>
            <rFont val="Tahoma"/>
            <family val="0"/>
          </rPr>
          <t>Philipp:</t>
        </r>
        <r>
          <rPr>
            <sz val="9"/>
            <rFont val="Tahoma"/>
            <family val="0"/>
          </rPr>
          <t xml:space="preserve">
Umsatzrentabilität = Gewinn / Umsatz * 100
Beziffert den auf den Umsatz bezogenen Gewinn. Eine steigende Umsatzrendite, bei unverändertem Verkaufspreis, lässt auf steigende Produktivität des Unternehmens, andersrum bei einer sinkenden Umsatzrendite auf eine sinkende Produktivität schließen.</t>
        </r>
      </text>
    </comment>
    <comment ref="B174" authorId="0">
      <text>
        <r>
          <rPr>
            <b/>
            <sz val="9"/>
            <rFont val="Tahoma"/>
            <family val="0"/>
          </rPr>
          <t>Philipp:</t>
        </r>
        <r>
          <rPr>
            <sz val="9"/>
            <rFont val="Tahoma"/>
            <family val="0"/>
          </rPr>
          <t xml:space="preserve">
Liquidität 2. Grades = liquide Mittel + Forderungen / kurzfr. Verbindlichkeiten * 100
Gibt Auskunft inwieweit die Forderungen und kurzfristigen Mittel, die kurzfristigen Verbindlichkeiten decken. Sie sollte zwischen 100% und 120% betragen. Liegt sie unter 100%, könnte dies ein Hinweis auf einen zu hohen Lagerbestand, aufgrund mangelnden Absatzes, sein. Die Zahlungsfähigkeit könnte gefährdet sein.</t>
        </r>
      </text>
    </comment>
    <comment ref="B217" authorId="0">
      <text>
        <r>
          <rPr>
            <b/>
            <sz val="9"/>
            <rFont val="Tahoma"/>
            <family val="0"/>
          </rPr>
          <t>Philipp:</t>
        </r>
        <r>
          <rPr>
            <sz val="9"/>
            <rFont val="Tahoma"/>
            <family val="0"/>
          </rPr>
          <t xml:space="preserve">
Bemessen nach Bevölkerung</t>
        </r>
      </text>
    </comment>
    <comment ref="B225" authorId="0">
      <text>
        <r>
          <rPr>
            <b/>
            <sz val="9"/>
            <rFont val="Tahoma"/>
            <family val="0"/>
          </rPr>
          <t>Philipp:</t>
        </r>
        <r>
          <rPr>
            <sz val="9"/>
            <rFont val="Tahoma"/>
            <family val="0"/>
          </rPr>
          <t xml:space="preserve">
Marktanteil = eigener Umsatz / gesamt Umsatz * 100
gesamt Umsatz = Umsatz des relevanten Marktes</t>
        </r>
      </text>
    </comment>
    <comment ref="B233" authorId="0">
      <text>
        <r>
          <rPr>
            <b/>
            <sz val="9"/>
            <rFont val="Tahoma"/>
            <family val="0"/>
          </rPr>
          <t>Philipp:</t>
        </r>
        <r>
          <rPr>
            <sz val="9"/>
            <rFont val="Tahoma"/>
            <family val="0"/>
          </rPr>
          <t xml:space="preserve">
Marktanteil = Umsatz des Konkurrenten / gesamt Umsatz * 100
gesamt Umsatz = Umsatz des relevanten Marktes
</t>
        </r>
      </text>
    </comment>
    <comment ref="B241" authorId="0">
      <text>
        <r>
          <rPr>
            <b/>
            <sz val="9"/>
            <rFont val="Tahoma"/>
            <family val="0"/>
          </rPr>
          <t>Philipp:</t>
        </r>
        <r>
          <rPr>
            <sz val="9"/>
            <rFont val="Tahoma"/>
            <family val="0"/>
          </rPr>
          <t xml:space="preserve">
Marktanteil = Umsatz des Konkurrenten / gesamt Umsatz * 100
gesamt Umsatz = Umsatz des relevanten Marktes</t>
        </r>
      </text>
    </comment>
    <comment ref="F117" authorId="0">
      <text>
        <r>
          <rPr>
            <b/>
            <sz val="9"/>
            <rFont val="Tahoma"/>
            <family val="0"/>
          </rPr>
          <t>Philipp:</t>
        </r>
        <r>
          <rPr>
            <sz val="9"/>
            <rFont val="Tahoma"/>
            <family val="0"/>
          </rPr>
          <t xml:space="preserve">
außer am Wochenende und Feiertagen
</t>
        </r>
      </text>
    </comment>
    <comment ref="B259" authorId="0">
      <text>
        <r>
          <rPr>
            <b/>
            <sz val="9"/>
            <rFont val="Tahoma"/>
            <family val="0"/>
          </rPr>
          <t>Philipp:</t>
        </r>
        <r>
          <rPr>
            <sz val="9"/>
            <rFont val="Tahoma"/>
            <family val="0"/>
          </rPr>
          <t xml:space="preserve">
Verhältnis vom Außenumsatz des Unternehmens zum Umsatz des Unternehmens über den Baufairbund </t>
        </r>
      </text>
    </comment>
  </commentList>
</comments>
</file>

<file path=xl/comments6.xml><?xml version="1.0" encoding="utf-8"?>
<comments xmlns="http://schemas.openxmlformats.org/spreadsheetml/2006/main">
  <authors>
    <author>Philipp</author>
  </authors>
  <commentList>
    <comment ref="F208" authorId="0">
      <text>
        <r>
          <rPr>
            <b/>
            <sz val="9"/>
            <rFont val="Tahoma"/>
            <family val="0"/>
          </rPr>
          <t>Philipp:</t>
        </r>
        <r>
          <rPr>
            <sz val="9"/>
            <rFont val="Tahoma"/>
            <family val="0"/>
          </rPr>
          <t xml:space="preserve">
Geringstes Ausfallrisiko, beste Qualität
Geringes Ausfallrisiko, hohe Qualität</t>
        </r>
      </text>
    </comment>
    <comment ref="F209" authorId="0">
      <text>
        <r>
          <rPr>
            <b/>
            <sz val="9"/>
            <rFont val="Tahoma"/>
            <family val="0"/>
          </rPr>
          <t>Philipp:</t>
        </r>
        <r>
          <rPr>
            <sz val="9"/>
            <rFont val="Tahoma"/>
            <family val="0"/>
          </rPr>
          <t xml:space="preserve">
Überdurchschnittlich gute Qualität aber einzelne Risiken einer negativen Auswirkung veränderter Wirtschaftsentwicklungen</t>
        </r>
      </text>
    </comment>
    <comment ref="F210" authorId="0">
      <text>
        <r>
          <rPr>
            <b/>
            <sz val="9"/>
            <rFont val="Tahoma"/>
            <family val="0"/>
          </rPr>
          <t>Philipp:</t>
        </r>
        <r>
          <rPr>
            <sz val="9"/>
            <rFont val="Tahoma"/>
            <family val="0"/>
          </rPr>
          <t xml:space="preserve">
Durchschnittliche Qualität, Veränderungen in Wirtschaftsentwicklungen nur unzureichend abgesichert</t>
        </r>
      </text>
    </comment>
    <comment ref="F211" authorId="0">
      <text>
        <r>
          <rPr>
            <b/>
            <sz val="9"/>
            <rFont val="Tahoma"/>
            <family val="0"/>
          </rPr>
          <t>Philipp:</t>
        </r>
        <r>
          <rPr>
            <sz val="9"/>
            <rFont val="Tahoma"/>
            <family val="0"/>
          </rPr>
          <t xml:space="preserve">
Keine Sicherstellung der Deckung für Zins- und Tilgungszahlungen, spekulativ </t>
        </r>
      </text>
    </comment>
    <comment ref="F212" authorId="0">
      <text>
        <r>
          <rPr>
            <b/>
            <sz val="9"/>
            <rFont val="Tahoma"/>
            <family val="0"/>
          </rPr>
          <t>Philipp:</t>
        </r>
        <r>
          <rPr>
            <sz val="9"/>
            <rFont val="Tahoma"/>
            <family val="0"/>
          </rPr>
          <t xml:space="preserve">
Nur geringe Wahrscheinlichkeit langfristiger Zahlungen, sehr spekulativ </t>
        </r>
      </text>
    </comment>
    <comment ref="F213" authorId="0">
      <text>
        <r>
          <rPr>
            <b/>
            <sz val="9"/>
            <rFont val="Tahoma"/>
            <family val="0"/>
          </rPr>
          <t>Philipp:</t>
        </r>
        <r>
          <rPr>
            <sz val="9"/>
            <rFont val="Tahoma"/>
            <family val="0"/>
          </rPr>
          <t xml:space="preserve">
Hochspekulative Investments
Geringste Qualität, Zahlungsaufall sehr wahrscheinlich, Anlegerschutz nicht oder nur kaum berücksichtigt </t>
        </r>
      </text>
    </comment>
    <comment ref="B158" authorId="0">
      <text>
        <r>
          <rPr>
            <b/>
            <sz val="9"/>
            <rFont val="Tahoma"/>
            <family val="0"/>
          </rPr>
          <t>Philipp:</t>
        </r>
        <r>
          <rPr>
            <sz val="9"/>
            <rFont val="Tahoma"/>
            <family val="0"/>
          </rPr>
          <t xml:space="preserve">
Personalintensität = Personalaufwenungen / Umsatz * 100
Mit Hilfe der Personalintensität lassen sich die Personalkosten steuern und kontrollieren. Außerdem kann die Anfälligkeit gegenüber Lohnerhöhungen gemessen werden. Sie wird vielfach zur quantitativen Personalbedarfsplanung eingesetzt und ist ein gutes Maß für die Arbeitsproduktivität.</t>
        </r>
      </text>
    </comment>
    <comment ref="B190" authorId="0">
      <text>
        <r>
          <rPr>
            <b/>
            <sz val="9"/>
            <rFont val="Tahoma"/>
            <family val="0"/>
          </rPr>
          <t>Philipp:</t>
        </r>
        <r>
          <rPr>
            <sz val="9"/>
            <rFont val="Tahoma"/>
            <family val="0"/>
          </rPr>
          <t xml:space="preserve">
Eigenkapitalquote = Eigenkapital / Gesamtkapital * 100
Die Eigenkapitalquote bemist den Anteil der Eigenmittel (wirtschaftliches Eigenkapital) an der (bereinigten) Bilanzsumme eines Unternehmens.</t>
        </r>
      </text>
    </comment>
    <comment ref="B182" authorId="0">
      <text>
        <r>
          <rPr>
            <b/>
            <sz val="9"/>
            <rFont val="Tahoma"/>
            <family val="0"/>
          </rPr>
          <t>Philipp:</t>
        </r>
        <r>
          <rPr>
            <sz val="9"/>
            <rFont val="Tahoma"/>
            <family val="0"/>
          </rPr>
          <t xml:space="preserve">
Ergebnis lt. Gewinn- und Verlustrechnung
+ Abschreibungen / - Zuschreibungen
+ Erhöhung / - Verminderung Rückstellungen
- Erträge / + Verluste aus Anlagenabgang
= Cash Flow
Der Cash Flow gibt Auskunft...
... ob ein Unternehmen aus eigener Kraft Investitionen tätigen kann
... in welcher Höhe Barmittel für Schuldentilgung, Zinszahlungen und zur Ausschüttung an die Gesellschafter vorhanden sind und
... inwieweit Insolvenzgefahr besteht</t>
        </r>
      </text>
    </comment>
    <comment ref="B198" authorId="0">
      <text>
        <r>
          <rPr>
            <b/>
            <sz val="9"/>
            <rFont val="Tahoma"/>
            <family val="0"/>
          </rPr>
          <t>Philipp:</t>
        </r>
        <r>
          <rPr>
            <sz val="9"/>
            <rFont val="Tahoma"/>
            <family val="0"/>
          </rPr>
          <t xml:space="preserve">
Verschuldungsgrad= Fremdkapital / Eigenkapital * 100
Verschuldungsgrad gibt das Verhältnis Fremdkapital zu Eigenkapital an. Mit steigendem Verschuldungsgrad verschlechtert sich die Kreditkonditionen.</t>
        </r>
      </text>
    </comment>
    <comment ref="B166" authorId="0">
      <text>
        <r>
          <rPr>
            <b/>
            <sz val="9"/>
            <rFont val="Tahoma"/>
            <family val="0"/>
          </rPr>
          <t>Philipp:</t>
        </r>
        <r>
          <rPr>
            <sz val="9"/>
            <rFont val="Tahoma"/>
            <family val="0"/>
          </rPr>
          <t xml:space="preserve">
Umsatzrentabilität = Gewinn / Umsatz * 100
Beziffert den auf den Umsatz bezogenen Gewinn. Eine steigende Umsatzrendite, bei unverändertem Verkaufspreis, lässt auf steigende Produktivität des Unternehmens, andersrum bei einer sinkenden Umsatzrendite auf eine sinkende Produktivität schließen.</t>
        </r>
      </text>
    </comment>
    <comment ref="B174" authorId="0">
      <text>
        <r>
          <rPr>
            <b/>
            <sz val="9"/>
            <rFont val="Tahoma"/>
            <family val="0"/>
          </rPr>
          <t>Philipp:</t>
        </r>
        <r>
          <rPr>
            <sz val="9"/>
            <rFont val="Tahoma"/>
            <family val="0"/>
          </rPr>
          <t xml:space="preserve">
Liquidität 2. Grades = liquide Mittel + Forderungen / kurzfr. Verbindlichkeiten * 100
Gibt Auskunft inwieweit die Forderungen und kurzfristigen Mittel, die kurzfristigen Verbindlichkeiten decken. Sie sollte zwischen 100% und 120% betragen. Liegt sie unter 100%, könnte dies ein Hinweis auf einen zu hohen Lagerbestand, aufgrund mangelnden Absatzes, sein. Die Zahlungsfähigkeit könnte gefährdet sein.</t>
        </r>
      </text>
    </comment>
    <comment ref="B217" authorId="0">
      <text>
        <r>
          <rPr>
            <b/>
            <sz val="9"/>
            <rFont val="Tahoma"/>
            <family val="0"/>
          </rPr>
          <t>Philipp:</t>
        </r>
        <r>
          <rPr>
            <sz val="9"/>
            <rFont val="Tahoma"/>
            <family val="0"/>
          </rPr>
          <t xml:space="preserve">
Bemessen nach Bevölkerung</t>
        </r>
      </text>
    </comment>
    <comment ref="B225" authorId="0">
      <text>
        <r>
          <rPr>
            <b/>
            <sz val="9"/>
            <rFont val="Tahoma"/>
            <family val="0"/>
          </rPr>
          <t>Philipp:</t>
        </r>
        <r>
          <rPr>
            <sz val="9"/>
            <rFont val="Tahoma"/>
            <family val="0"/>
          </rPr>
          <t xml:space="preserve">
Marktanteil = eigener Umsatz / gesamt Umsatz * 100
gesamt Umsatz = Umsatz des relevanten Marktes</t>
        </r>
      </text>
    </comment>
    <comment ref="B233" authorId="0">
      <text>
        <r>
          <rPr>
            <b/>
            <sz val="9"/>
            <rFont val="Tahoma"/>
            <family val="0"/>
          </rPr>
          <t>Philipp:</t>
        </r>
        <r>
          <rPr>
            <sz val="9"/>
            <rFont val="Tahoma"/>
            <family val="0"/>
          </rPr>
          <t xml:space="preserve">
Marktanteil = Umsatz des Konkurrenten / gesamt Umsatz * 100
gesamt Umsatz = Umsatz des relevanten Marktes
</t>
        </r>
      </text>
    </comment>
    <comment ref="B241" authorId="0">
      <text>
        <r>
          <rPr>
            <b/>
            <sz val="9"/>
            <rFont val="Tahoma"/>
            <family val="0"/>
          </rPr>
          <t>Philipp:</t>
        </r>
        <r>
          <rPr>
            <sz val="9"/>
            <rFont val="Tahoma"/>
            <family val="0"/>
          </rPr>
          <t xml:space="preserve">
Marktanteil = Umsatz des Konkurrenten / gesamt Umsatz * 100
gesamt Umsatz = Umsatz des relevanten Marktes</t>
        </r>
      </text>
    </comment>
    <comment ref="F117" authorId="0">
      <text>
        <r>
          <rPr>
            <b/>
            <sz val="9"/>
            <rFont val="Tahoma"/>
            <family val="0"/>
          </rPr>
          <t>Philipp:</t>
        </r>
        <r>
          <rPr>
            <sz val="9"/>
            <rFont val="Tahoma"/>
            <family val="0"/>
          </rPr>
          <t xml:space="preserve">
außer am Wochenende und Feiertagen
</t>
        </r>
      </text>
    </comment>
    <comment ref="B259" authorId="0">
      <text>
        <r>
          <rPr>
            <b/>
            <sz val="9"/>
            <rFont val="Tahoma"/>
            <family val="0"/>
          </rPr>
          <t>Philipp:</t>
        </r>
        <r>
          <rPr>
            <sz val="9"/>
            <rFont val="Tahoma"/>
            <family val="0"/>
          </rPr>
          <t xml:space="preserve">
Verhältnis vom Außenumsatz des Unternehmens zum Umsatz des Unternehmens über den Baufairbund </t>
        </r>
      </text>
    </comment>
  </commentList>
</comments>
</file>

<file path=xl/sharedStrings.xml><?xml version="1.0" encoding="utf-8"?>
<sst xmlns="http://schemas.openxmlformats.org/spreadsheetml/2006/main" count="1125" uniqueCount="368">
  <si>
    <t>Firma</t>
  </si>
  <si>
    <t>Sitz</t>
  </si>
  <si>
    <t>Anschrift</t>
  </si>
  <si>
    <t>&lt;5%</t>
  </si>
  <si>
    <t>5% - 9%</t>
  </si>
  <si>
    <t>10% - 14%</t>
  </si>
  <si>
    <t>15% - 19%</t>
  </si>
  <si>
    <t>&gt;25%</t>
  </si>
  <si>
    <t>&gt;20</t>
  </si>
  <si>
    <t>1 - 3</t>
  </si>
  <si>
    <t>4 - 7</t>
  </si>
  <si>
    <t>8 - 11</t>
  </si>
  <si>
    <t>12 - 15</t>
  </si>
  <si>
    <t>16 - 19</t>
  </si>
  <si>
    <t>Punkte</t>
  </si>
  <si>
    <t>&gt;30%</t>
  </si>
  <si>
    <t>20% - 24%</t>
  </si>
  <si>
    <t>A</t>
  </si>
  <si>
    <t>B</t>
  </si>
  <si>
    <t>C</t>
  </si>
  <si>
    <t>von</t>
  </si>
  <si>
    <t>bis</t>
  </si>
  <si>
    <t>Beschluss</t>
  </si>
  <si>
    <t>Mitglieder
Kategorie</t>
  </si>
  <si>
    <t>Einordnung des Unternehmens</t>
  </si>
  <si>
    <t>Gesamt</t>
  </si>
  <si>
    <t>Bereich</t>
  </si>
  <si>
    <t>1. Softskills</t>
  </si>
  <si>
    <t>3. Marktsituation</t>
  </si>
  <si>
    <t>Aaa, AAA, Aa1, Aa2, Aa3, AA+, AA, AA-</t>
  </si>
  <si>
    <t xml:space="preserve">A1, A2, A3, A+, A, A-, </t>
  </si>
  <si>
    <t>Baa1, Baa2, Baa3, BBB+, BBB, BBB-</t>
  </si>
  <si>
    <t xml:space="preserve">Ba1, Ba2, Ba3, BB+, BB, BB- </t>
  </si>
  <si>
    <t>B1, B2, B3, B+, B, B-</t>
  </si>
  <si>
    <t>Caa1, Caa2, Caa3, Ca, C, CCC, CC, C</t>
  </si>
  <si>
    <t xml:space="preserve">                </t>
  </si>
  <si>
    <t>0% - 10%</t>
  </si>
  <si>
    <t>&lt;0%</t>
  </si>
  <si>
    <t>1,5% - 2,9%</t>
  </si>
  <si>
    <t>&gt;120%</t>
  </si>
  <si>
    <t>100% -106%</t>
  </si>
  <si>
    <t>107% -112%</t>
  </si>
  <si>
    <t>113% -119%</t>
  </si>
  <si>
    <t>&lt;90%</t>
  </si>
  <si>
    <t>91% -99%</t>
  </si>
  <si>
    <t>Name</t>
  </si>
  <si>
    <t>Vorname,</t>
  </si>
  <si>
    <t>&lt;40.000</t>
  </si>
  <si>
    <t>2. Hardskills   -   Quoten &amp; Rentabilitäten</t>
  </si>
  <si>
    <t>Ist sehr hoch</t>
  </si>
  <si>
    <t>Ist hoch</t>
  </si>
  <si>
    <t>Ist gut</t>
  </si>
  <si>
    <t>Ist befriedigend</t>
  </si>
  <si>
    <t>Ist schlecht</t>
  </si>
  <si>
    <t>Ist mangelhaft</t>
  </si>
  <si>
    <t>&lt;9%</t>
  </si>
  <si>
    <t>10% - 24%</t>
  </si>
  <si>
    <t>25% - 39%</t>
  </si>
  <si>
    <t>40% - 54%</t>
  </si>
  <si>
    <t>55% - 69%</t>
  </si>
  <si>
    <t>70% - 100%</t>
  </si>
  <si>
    <t>24% - 29%</t>
  </si>
  <si>
    <t>18% - 23%</t>
  </si>
  <si>
    <t>12% - 17%</t>
  </si>
  <si>
    <t>6% - 11%</t>
  </si>
  <si>
    <t>11% - 30%</t>
  </si>
  <si>
    <t>31% - 50%</t>
  </si>
  <si>
    <t>51% - 70%</t>
  </si>
  <si>
    <t>71% - 90%</t>
  </si>
  <si>
    <t>&gt;91%</t>
  </si>
  <si>
    <t>&gt;6%</t>
  </si>
  <si>
    <t>3% - 5,9%</t>
  </si>
  <si>
    <t>0,4% - 1,4%</t>
  </si>
  <si>
    <t>0% - 0,3%</t>
  </si>
  <si>
    <t>&gt;180.000 Einwohner im 10 km-Radius</t>
  </si>
  <si>
    <t>2% - 4,9% im 10 km-Radius</t>
  </si>
  <si>
    <t>0% - 1,9% im 10 km-Radius</t>
  </si>
  <si>
    <t>Ist sehr gut</t>
  </si>
  <si>
    <t>Ist ausreichend</t>
  </si>
  <si>
    <t>Ist ungenügend</t>
  </si>
  <si>
    <t>Ist älter als 30 und jünger als 55</t>
  </si>
  <si>
    <t>Ist älter als 27 und jünger als 58</t>
  </si>
  <si>
    <t>Ist älter als 24 und jünger als 61</t>
  </si>
  <si>
    <t>Ist älter als 21 und jünger als 64</t>
  </si>
  <si>
    <t>Ist älter als 18 und jünger als 67</t>
  </si>
  <si>
    <t>Ist jünger als 18 oder älter als 67</t>
  </si>
  <si>
    <t>120.000 - 179.999 Einwohner im 10 km-Radius</t>
  </si>
  <si>
    <t>80.000 - 119.999 Einwohner im 10 km-Radius</t>
  </si>
  <si>
    <t>60.000 - 79.999 Einwohner im 10 km-Radius</t>
  </si>
  <si>
    <t>40.000 - 59.999 Einwohner im 10 km-Radius</t>
  </si>
  <si>
    <t>Hat einen Hochschulabschluss (z.B. Ingenieur, Dipl.-Kfm) mit Promotion</t>
  </si>
  <si>
    <t>Hat einen Hochschulabschluss (z.B. Ingenieur, Dipl.-Kfm)</t>
  </si>
  <si>
    <t>Hat einen Meister- sowie Technikerabschluss</t>
  </si>
  <si>
    <t>Hat einen Meisterabschluss</t>
  </si>
  <si>
    <t>Hat einen Schulabschluss mit Lehre</t>
  </si>
  <si>
    <t>Hat einen Schulabschluss ohne Lehre</t>
  </si>
  <si>
    <t>Will gesund wachsen und das Unternehmen nachhaltig am Markt positionieren</t>
  </si>
  <si>
    <t>Will höhere Erträge erwirtschaften und das Unternehmen eher konsolidieren</t>
  </si>
  <si>
    <t>Ist gut aber nicht perfekt und braucht deshalb Unterstützung</t>
  </si>
  <si>
    <t>Benötigt in einigen Bereichen Unterstützung</t>
  </si>
  <si>
    <t>Braucht keine Unterstützung</t>
  </si>
  <si>
    <t>"Keiner kann ihm / ihr das Wasser reichen"</t>
  </si>
  <si>
    <t>Pflegt einen verantwortungsvollen Umgang mit Mitmenschen und schafft ein "Wir"-Gefühl</t>
  </si>
  <si>
    <t>Arbeitet engagiert und kooperativ und schafft ein gutes Arbeitsklima</t>
  </si>
  <si>
    <t>Arbeitet engagiert und gern in Teams</t>
  </si>
  <si>
    <t>Kann im Team arbeiten</t>
  </si>
  <si>
    <t>Eigene Bedürfnisse haben Vorrang vor dem Team</t>
  </si>
  <si>
    <t>Ist nicht teamfähig und unkollegial</t>
  </si>
  <si>
    <t>Führt kooperativ, objektiv und zielorientiert</t>
  </si>
  <si>
    <t>Führt kooperativ und objektiv</t>
  </si>
  <si>
    <t>Führt objektiv und zielorientiert</t>
  </si>
  <si>
    <t>Führt strukturiert</t>
  </si>
  <si>
    <t>Führt situativ und wenig strukturiert</t>
  </si>
  <si>
    <t>Führt operativ und willkürlich</t>
  </si>
  <si>
    <t>Liest häufig Fachzeitschriften und nimmt mehrmals jährlich an Fortbildungsseminaren teil</t>
  </si>
  <si>
    <t>Liest regelmäßig Fachzeitschriften und nimmt zweimal im Jahr an einem Fortbildungsseminar teil</t>
  </si>
  <si>
    <t>Liest sporadisch Fachzeitschriften und nimmt einmal im Jahre an einem Fortbildungsseminar teil</t>
  </si>
  <si>
    <t>Liest selten Fachzeitschriften und nimmt alle paar Jahre an einem Fortbildungsseminar teil</t>
  </si>
  <si>
    <t>Liest sehr selten Fachzeitschriften und nimmt fast nie an einem Fortbildungsseminar teil</t>
  </si>
  <si>
    <t>"Weiß alles"</t>
  </si>
  <si>
    <t>Lesen häufig Fachzeitschriften und nehmen mehrmals jährlich an Fortbildungsseminaren teil</t>
  </si>
  <si>
    <t>Lesen regelmäßig Fachzeitschriften und nehmen zweimal im Jahr an einem Fortbildungsseminar teil</t>
  </si>
  <si>
    <t>Lesen sporadisch Fachzeitschriften und nehmen einmal im Jahre an einem Fortbildungsseminar teil</t>
  </si>
  <si>
    <t>Lesen selten Fachzeitschriften und nehmen alle paar Jahre an einem Fortbildungsseminar teil</t>
  </si>
  <si>
    <t>Lesen sehr selten Fachzeitschriften und nehmen fast nie an einem Fortbildungsseminar teil</t>
  </si>
  <si>
    <t>"Wissen alles"</t>
  </si>
  <si>
    <t>Jeder aus dem Betrieb ist direkt zu erreichen (Fax, Email, Mobiltel...)</t>
  </si>
  <si>
    <t>Moderne Kommunikationsmittel im Betrieb, für alle möglichen Ansprechpartner</t>
  </si>
  <si>
    <t>Moderne Kommunikationsmittel im Betrieb, aber nur für die Angestellten</t>
  </si>
  <si>
    <t>Moderne Kommunikationsmittel im Betrieb, aber nur eine Anlaufstelle</t>
  </si>
  <si>
    <t>Moderne Kommunikationsmittel, Unternehmer / Unternehmerin kann sie aber nicht bedienen</t>
  </si>
  <si>
    <t>Unternehmer / Unternehmerin braucht solchen modernen Schnick-Schnack nicht</t>
  </si>
  <si>
    <t>21% - 25%</t>
  </si>
  <si>
    <t>16% - 20%</t>
  </si>
  <si>
    <t>11% - 15%</t>
  </si>
  <si>
    <t>6% - 10%</t>
  </si>
  <si>
    <t>ohne Fremdbewertung</t>
  </si>
  <si>
    <t>&gt;15% im 10 km-Radius</t>
  </si>
  <si>
    <t>11% - 14,9% im 10 km-Radius</t>
  </si>
  <si>
    <t>8% - 10,9% im 10 km-Radius</t>
  </si>
  <si>
    <t>5% - 7,9% im 10 km-Radius</t>
  </si>
  <si>
    <t>Zukunftsfähigkeitsanalyse für baugewerbliche Handwerksunternehmen und -dienstleister</t>
  </si>
  <si>
    <t xml:space="preserve">Informationen über Handwerksunternehmen und -dienstleister </t>
  </si>
  <si>
    <t>Informationen zum 1. Fremdbewerter</t>
  </si>
  <si>
    <t>Informationen zum 2. Fremdbewerter</t>
  </si>
  <si>
    <t>Datum der Bewertung</t>
  </si>
  <si>
    <t>Datum der Einschätzung</t>
  </si>
  <si>
    <t>Stand 24.04.2009</t>
  </si>
  <si>
    <t>Aufbau der Zukunftsfähigkeitsanalyse</t>
  </si>
  <si>
    <t>Softskills</t>
  </si>
  <si>
    <t>Unternehmer/ Unternehmerin</t>
  </si>
  <si>
    <t>Unternehmen</t>
  </si>
  <si>
    <t>a)</t>
  </si>
  <si>
    <t>b)</t>
  </si>
  <si>
    <t>c)</t>
  </si>
  <si>
    <t>Spezialistenklausel</t>
  </si>
  <si>
    <t>Hardskills</t>
  </si>
  <si>
    <t>Technische Ausstattung des Unternehmens</t>
  </si>
  <si>
    <t>Alter des Unternehmers/ der Unternehmerin</t>
  </si>
  <si>
    <t>Ausbildung des Unternehmers/ der Unternehmerin</t>
  </si>
  <si>
    <t>Unternehmerische Ausrichtung des Unternehmers/ der Unternehmerin</t>
  </si>
  <si>
    <t>Soziale Kompetenz des Unternehmers/ der Unternehmerin</t>
  </si>
  <si>
    <t>Führungsstruktur des Unternehmers/ der Unternehmerin</t>
  </si>
  <si>
    <t>Lernbereitschaft des Unternehmers/ der Unternehmerin</t>
  </si>
  <si>
    <t>Beratungs- und Servicequalität des Unternehmens</t>
  </si>
  <si>
    <t>Planungs- und Arbeitsvorbereitungsqualität des Unternehmens</t>
  </si>
  <si>
    <t>Handwerkliche Ausführungsqualität des Unternehmens</t>
  </si>
  <si>
    <t>Mitarbeiter</t>
  </si>
  <si>
    <t>Lernbereitschaft der Mitarbeiter</t>
  </si>
  <si>
    <t>Moderne Kommunikationsmittel im Unternehmen</t>
  </si>
  <si>
    <t>Technische Ausstattungsqualität im Unternehmen</t>
  </si>
  <si>
    <t>Vertretungs-/Nachfolgeregelungen des Unternehmens</t>
  </si>
  <si>
    <t>Kennzahlen des Unternehmens</t>
  </si>
  <si>
    <t>Mitarbeiteranzahl des Unternehmens</t>
  </si>
  <si>
    <t>Personalintensität des Unternehmens</t>
  </si>
  <si>
    <t>Eigenkapitalquote des Unternehmens</t>
  </si>
  <si>
    <t>Cash-Flow des Unternehmens</t>
  </si>
  <si>
    <t>Verschuldungsgrad des Unternehmens</t>
  </si>
  <si>
    <t>Umsatzrentabilität des Unternehmens</t>
  </si>
  <si>
    <t>Unternehmensrating nach Basel II</t>
  </si>
  <si>
    <t>d)</t>
  </si>
  <si>
    <t>Basel-Rating</t>
  </si>
  <si>
    <t>Marktbetrachtung</t>
  </si>
  <si>
    <t>Größe des relevanten Marktes</t>
  </si>
  <si>
    <t>Eigener Marktanteil</t>
  </si>
  <si>
    <t>Marktanteil des größten Mitbewerbers</t>
  </si>
  <si>
    <t>Marktanteil des 2. größten Mitbewerbers</t>
  </si>
  <si>
    <t>4. Verhalten im Bausysteam</t>
  </si>
  <si>
    <t>Empfehlung BST</t>
  </si>
  <si>
    <t>Vertretungsregelung</t>
  </si>
  <si>
    <t>Nachfolgeregelung für Unternehmen</t>
  </si>
  <si>
    <t>Motivation der Mitarbeiter</t>
  </si>
  <si>
    <t>Liquidität II. Grades des Unternehmens</t>
  </si>
  <si>
    <t>Motivationsstärke des Unternehmers/ der Unternehmerin</t>
  </si>
  <si>
    <t>Inhaltverzeichnis</t>
  </si>
  <si>
    <t>1.1</t>
  </si>
  <si>
    <t xml:space="preserve">1.  </t>
  </si>
  <si>
    <t xml:space="preserve">2.  </t>
  </si>
  <si>
    <t xml:space="preserve">3.  </t>
  </si>
  <si>
    <t>1.2</t>
  </si>
  <si>
    <t>1.3</t>
  </si>
  <si>
    <t>1.4</t>
  </si>
  <si>
    <t>2.1</t>
  </si>
  <si>
    <t>2.2</t>
  </si>
  <si>
    <t>2.3</t>
  </si>
  <si>
    <t>2.4</t>
  </si>
  <si>
    <t>e)</t>
  </si>
  <si>
    <t>f)</t>
  </si>
  <si>
    <t>g)</t>
  </si>
  <si>
    <t>1.1 Unternehmer/ Unternehmerin</t>
  </si>
  <si>
    <t>a) Alter des Unternehmers / der Unternehmerin</t>
  </si>
  <si>
    <t>b) Ausbildung des Unternehmers / der Unternehmerin</t>
  </si>
  <si>
    <t>d) Soziale Kompetenz des Unternehmers / der Unternehmerin</t>
  </si>
  <si>
    <t>c) Lernbereitschaft des Unternehmers / der Unternehmerin</t>
  </si>
  <si>
    <t>f) Führungstruktur des Unternehmers / der Unternehmerin</t>
  </si>
  <si>
    <t>e) Unternehmerische Ausrichtung des Unternehmers / der Unternehmerin</t>
  </si>
  <si>
    <t>g) Motivationsstärke des Unternehmers/ der Unternehmerin</t>
  </si>
  <si>
    <t>1.2 Unternehmen</t>
  </si>
  <si>
    <t>a) Beratungs- und Servicequalität des Unternehmens</t>
  </si>
  <si>
    <t>b) Planungs- und Arbeitsvorbereitungsqualität des Unternehmens</t>
  </si>
  <si>
    <t>c) Handwerkliche Ausführungsqualität des Unternehmens</t>
  </si>
  <si>
    <t>a) Lernbereitschaft der Mitarbeiter / der Mitarbeiterinnen</t>
  </si>
  <si>
    <t>1.3 Mitarbeiter</t>
  </si>
  <si>
    <t>b) Motivation der Mitarbeiter</t>
  </si>
  <si>
    <t>1.4 Spezialistenklausel</t>
  </si>
  <si>
    <t>2.1 Technische Ausstattungen des Unternehmens</t>
  </si>
  <si>
    <t>a) Moderne Kommunikationsmittel im Unternehmen</t>
  </si>
  <si>
    <t>b) Technische Ausstattungsqualität im Unternehmen</t>
  </si>
  <si>
    <t>2.2 Vertretungs-/ Nachfolgeregelung des Unternehmens</t>
  </si>
  <si>
    <t>a) Vertretungsregelung bei Ausfall des Unternehmers / der Unternehmerin</t>
  </si>
  <si>
    <t>b) Nachfolgeregelung für Unternehmen und Unternehmer / Unternehmerin</t>
  </si>
  <si>
    <t>2.3 Kennzahlen des Unternehmens</t>
  </si>
  <si>
    <t>a) Mitarbeiteranzahl des Unternehmens</t>
  </si>
  <si>
    <t>b) Personalintensität des Unternehmens</t>
  </si>
  <si>
    <t>c) Umsatzrentabilität des Unternehmens</t>
  </si>
  <si>
    <t>d) Liquidität II. Grades des Unternehmens</t>
  </si>
  <si>
    <t>e) Cash Flow des Unternehmens</t>
  </si>
  <si>
    <t>f) Eigenkapitalquote des Unternehmens</t>
  </si>
  <si>
    <t>g) Verschuldungsgrad des Unternehmens</t>
  </si>
  <si>
    <t>a) Unternehmensrating nach Basel II</t>
  </si>
  <si>
    <t>2.4 Basel-Rating</t>
  </si>
  <si>
    <t>a) Größe des relevanten Marktes</t>
  </si>
  <si>
    <t>b) Geschätzter eigener Marktanteil des Unternehmens</t>
  </si>
  <si>
    <t>c) Geschätzter Marktanteil des Konkurenten mit dem größten Marktanteil</t>
  </si>
  <si>
    <t>d) Geschätzter Marktanteil des Konkurenten mit dem zweitgrößten Marktanteil</t>
  </si>
  <si>
    <t>a) Identifizierung des Unternehmens mit Bausysteam</t>
  </si>
  <si>
    <t>b) Verbundgruppenquote des Unternehmens</t>
  </si>
  <si>
    <t>c) Einhaltung der Bausysteam-Regelungen im Unternehmen</t>
  </si>
  <si>
    <t>Zukunftsfähigkeitsanalyse</t>
  </si>
  <si>
    <t>1.</t>
  </si>
  <si>
    <t>2.</t>
  </si>
  <si>
    <t>Unternehmer/ in</t>
  </si>
  <si>
    <t>Marktsituation</t>
  </si>
  <si>
    <t>3.</t>
  </si>
  <si>
    <t>Technische Ausstattung</t>
  </si>
  <si>
    <t>Vertretungs-/Nachfolgeregelung</t>
  </si>
  <si>
    <t>Kennzahlen</t>
  </si>
  <si>
    <t>Auswertung</t>
  </si>
  <si>
    <t>Alter</t>
  </si>
  <si>
    <t>Ausbildung</t>
  </si>
  <si>
    <t>Lernbereitschaft</t>
  </si>
  <si>
    <t>Soziale Kompetenz</t>
  </si>
  <si>
    <t>Unternehmerische Ausrichtung</t>
  </si>
  <si>
    <t>Führungsstruktur</t>
  </si>
  <si>
    <t>Motivationsstärke</t>
  </si>
  <si>
    <t>Beratungs- &amp; Servicequalität</t>
  </si>
  <si>
    <t>Planungs- &amp; Arbeitsvorbereitungsqualität</t>
  </si>
  <si>
    <t>Handwerkliche Ausführungsqualität</t>
  </si>
  <si>
    <t>Motivation</t>
  </si>
  <si>
    <t>Moderne Kommmunikationsmittel</t>
  </si>
  <si>
    <t>Technische Ausstattungsqualität</t>
  </si>
  <si>
    <t>Nachfolgeregelung</t>
  </si>
  <si>
    <t>Mitarbeiteranzahl</t>
  </si>
  <si>
    <t>Personalintensität</t>
  </si>
  <si>
    <t>Umsatzrentabilität</t>
  </si>
  <si>
    <t>Liquidität II. Grades</t>
  </si>
  <si>
    <t>Cash-Flow</t>
  </si>
  <si>
    <t>Verschuldungsgrad</t>
  </si>
  <si>
    <t>Eigenkapitalquote</t>
  </si>
  <si>
    <t>Unternehmensrating</t>
  </si>
  <si>
    <t>Marktgröße</t>
  </si>
  <si>
    <t>Marktanteil d. größten Mitbewerbers</t>
  </si>
  <si>
    <t>Marktanteil d. zweitgrößten Mitbewerbers</t>
  </si>
  <si>
    <t xml:space="preserve">Status des Gesellschafters  </t>
  </si>
  <si>
    <t>Datenbank</t>
  </si>
  <si>
    <t>Stand 30.04.2009</t>
  </si>
  <si>
    <t>Datum</t>
  </si>
  <si>
    <t>Status</t>
  </si>
  <si>
    <t>1. Fremdbewerter</t>
  </si>
  <si>
    <t>2. Fremdbewerter</t>
  </si>
  <si>
    <t xml:space="preserve">Empfehlung BST  </t>
  </si>
  <si>
    <t>Spezialisierung</t>
  </si>
  <si>
    <t>Selbstbewertung</t>
  </si>
  <si>
    <t>Ich bin älter als 30 und jünger als 55</t>
  </si>
  <si>
    <t>Ich bin älter als 27 und jünger als 58</t>
  </si>
  <si>
    <t>Ich bin älter als 24 und jünger als 61</t>
  </si>
  <si>
    <t>Ich bin älter als 21 und jünger als 64</t>
  </si>
  <si>
    <t>Ich bin älter als 18 und jünger als 67</t>
  </si>
  <si>
    <t>Ich bin jünger als 18 oder älter als 67</t>
  </si>
  <si>
    <t>Ich habe einen Hochschulabschluss (z.B. Ingenieur, Dipl.-Kfm) mit Promotion</t>
  </si>
  <si>
    <t>Ich habe einen Hochschulabschluss (z.B. Ingenieur, Dipl.-Kfm)</t>
  </si>
  <si>
    <t>Ich habe einen Meister- sowie Technikerabschluss</t>
  </si>
  <si>
    <t>Ich habe einen Meisterabschluss</t>
  </si>
  <si>
    <t>Ich habe einen Schulabschluss mit Lehre</t>
  </si>
  <si>
    <t>Ich habe einen Schulabschluss ohne Lehre</t>
  </si>
  <si>
    <t>Ich lese Fachzeitschriften und besuche Fortbildungsseminare (haufiger)</t>
  </si>
  <si>
    <t>Ich lese Fachzeitschriften und besuche Fortbildungsseminare (regelmäßig)</t>
  </si>
  <si>
    <t>Ich lese Fachzeitschriften und besuche Fortbildungsseminare (sporadisch)</t>
  </si>
  <si>
    <t>Ich lese Fachzeitschriften und besuche Fortbildungsseminare (selten)</t>
  </si>
  <si>
    <t>Ich lese Fachzeitschriften und besuche Fortbildungsseminare (sehr selten)</t>
  </si>
  <si>
    <t>Ich weiß alles</t>
  </si>
  <si>
    <t>Ich pflege einen guten Umgang mit Mitmenschen (schaffe ein "Wir-Gefühl")</t>
  </si>
  <si>
    <t>Ich arbeitet engagiert und kooperativ und schaffe ein gutes Arbeitsklima</t>
  </si>
  <si>
    <t>Ich arbeitet engagiert und gerne in Teams</t>
  </si>
  <si>
    <t>Ich kann im Team arbeiten</t>
  </si>
  <si>
    <t>Meine Bedürfnisse haben Vorrang vor dem Team</t>
  </si>
  <si>
    <t>Ich bin unkollegial und nicht teamfähig</t>
  </si>
  <si>
    <t>Ich bin gut aber nicht perfekt und brauche deshalb Unterstützung</t>
  </si>
  <si>
    <t>Ich benötige in einigen Bereichen Unterstützung</t>
  </si>
  <si>
    <t>Ich braucht keine Unterstützung</t>
  </si>
  <si>
    <t>mir kann keiner das Wasser reichen</t>
  </si>
  <si>
    <t>Ich führe kooperativ, objektiv und zielorientiert</t>
  </si>
  <si>
    <t>Ich führe kooperativ und objektiv</t>
  </si>
  <si>
    <t>Ich führe objektiv und zielorientiert</t>
  </si>
  <si>
    <t>Ich führe strukturiert</t>
  </si>
  <si>
    <t>Ich führe situativ und wenig strukturiert</t>
  </si>
  <si>
    <t>Ich führe operativ und willkürlich</t>
  </si>
  <si>
    <t>1. FB</t>
  </si>
  <si>
    <t>2. FB</t>
  </si>
  <si>
    <t>Indikatoren der Eigen- und Fremdbewertung</t>
  </si>
  <si>
    <t>Das Unternehmen ist ein Spezialist</t>
  </si>
  <si>
    <t>Das Unternehmen ist ein Teilspezialist</t>
  </si>
  <si>
    <t>Das Unternehmen ist ein Fachmann</t>
  </si>
  <si>
    <t>Das Unternehmen ist ein Meister</t>
  </si>
  <si>
    <t>Das Unternehmen ist ein Kenner</t>
  </si>
  <si>
    <t>Das Unternehmen ist ein Allrounder</t>
  </si>
  <si>
    <t>%</t>
  </si>
  <si>
    <t>SB</t>
  </si>
  <si>
    <t>Indikator</t>
  </si>
  <si>
    <t>Eigenbewertung</t>
  </si>
  <si>
    <t>1. Fremdbewertung</t>
  </si>
  <si>
    <t>2. Fremdbewertung</t>
  </si>
  <si>
    <t>Ergebnis Gesamt</t>
  </si>
  <si>
    <t>Ergebnis FB</t>
  </si>
  <si>
    <t>Empfehlung des BAUSYSTEAMS</t>
  </si>
  <si>
    <t>Status des Gesellschafters</t>
  </si>
  <si>
    <t>Auswertung anhand der Selbstbeurteilung</t>
  </si>
  <si>
    <t>Lernbereitschaft d. Mitarbeiter</t>
  </si>
  <si>
    <t>Motivationsstärke d. UN</t>
  </si>
  <si>
    <t>Alter d. UN</t>
  </si>
  <si>
    <t>Ausbildung d. UN</t>
  </si>
  <si>
    <t>Lernbereitschaft d. UN</t>
  </si>
  <si>
    <t>Soziale Kompetenz d. UN</t>
  </si>
  <si>
    <t>Unternehmerische Ausrichtung d. UN</t>
  </si>
  <si>
    <t>Führungsstruktur d. UN</t>
  </si>
  <si>
    <t>Zukunftsfähig</t>
  </si>
  <si>
    <t>gefährdet</t>
  </si>
  <si>
    <t>gut aufgestellt</t>
  </si>
  <si>
    <t>es besteht Potential</t>
  </si>
  <si>
    <t>Beschreibung</t>
  </si>
  <si>
    <t>Die Zukunftsfähigkeitsanalyse ist ein Tool, das die Stärken und Schwächen von bauhandwerklichen Unternehrmen und Dienstleistern aufweist und somit einen Hinweis auf die Zukunftsfähigkeit von den Unternehmen gibt.</t>
  </si>
  <si>
    <t>Um die Analyse durchführen zu können, müssen Sie bei dem Start der Abfrage die Makros aktivieren, denn nur so können Sie die Fragefelder öffnen.</t>
  </si>
  <si>
    <t>Auf dem Datenblatt "Eckdaten" können Sie Informationen zu Ihrem Unternehmen und zu Ihrer Person angeben.</t>
  </si>
  <si>
    <t>Branche</t>
  </si>
  <si>
    <t>Das Datenblatt "Inhaltsverzeichnis" gibt einen kurzen Einblick auf die eigentliche Abfrage zu Ihrem Unternehmen, Ihrer Person, den Mitarbeitern und dem relevanten Markt.</t>
  </si>
  <si>
    <t>Für die eigentliche Abfrage gehen Sie bitte auf das Datenblatt "Selbstbeurteilung". Hier finden Sie einen Fragebogen der mit Hilfe von so genannten Drop-Down-Feldern ausgefüllt werden soll. Unter der Frage befindet sich jeweils eine weißes Drop-Down-Feld. Wenn Sie auf den Pfeil neben dem weißen Feld gehen, öffnet sich eine Auswahlliste, aus der Sie, das für sich zutreffende oder das am ehesten auf Sie zutrifft auswählen. Bitte füllen Sie alle Felder aus, da auch leere Felder mit bewertet werden.
Mit dem Button "Inhalte löschen" können Sie Ihre Abfrage löschen und eine neue Abfrage durchführen.</t>
  </si>
  <si>
    <t>Auf diese Weise arbeiten Sie sich durch den Fragebogen.</t>
  </si>
  <si>
    <t>Email-Adresse</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</si>
</sst>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s>
  <fonts count="39">
    <font>
      <sz val="10"/>
      <name val="Arial"/>
      <family val="0"/>
    </font>
    <font>
      <u val="single"/>
      <sz val="10"/>
      <color indexed="36"/>
      <name val="Arial"/>
      <family val="0"/>
    </font>
    <font>
      <u val="single"/>
      <sz val="10"/>
      <color indexed="12"/>
      <name val="Arial"/>
      <family val="0"/>
    </font>
    <font>
      <b/>
      <sz val="10"/>
      <name val="Arial"/>
      <family val="2"/>
    </font>
    <font>
      <sz val="8"/>
      <name val="Arial"/>
      <family val="0"/>
    </font>
    <font>
      <b/>
      <sz val="12"/>
      <color indexed="9"/>
      <name val="Arial"/>
      <family val="2"/>
    </font>
    <font>
      <b/>
      <sz val="10"/>
      <color indexed="9"/>
      <name val="Arial"/>
      <family val="2"/>
    </font>
    <font>
      <sz val="10"/>
      <color indexed="9"/>
      <name val="Arial"/>
      <family val="0"/>
    </font>
    <font>
      <sz val="9"/>
      <name val="Tahoma"/>
      <family val="0"/>
    </font>
    <font>
      <b/>
      <sz val="9"/>
      <name val="Tahoma"/>
      <family val="0"/>
    </font>
    <font>
      <b/>
      <sz val="11"/>
      <color indexed="17"/>
      <name val="Arial"/>
      <family val="2"/>
    </font>
    <font>
      <i/>
      <sz val="10"/>
      <name val="Arial"/>
      <family val="2"/>
    </font>
    <font>
      <sz val="10"/>
      <color indexed="55"/>
      <name val="Arial"/>
      <family val="0"/>
    </font>
    <font>
      <b/>
      <sz val="10"/>
      <color indexed="55"/>
      <name val="Arial"/>
      <family val="0"/>
    </font>
    <font>
      <b/>
      <i/>
      <sz val="10"/>
      <name val="Arial"/>
      <family val="0"/>
    </font>
    <font>
      <sz val="9"/>
      <name val="Arial"/>
      <family val="0"/>
    </font>
    <font>
      <sz val="13.5"/>
      <name val="Arial"/>
      <family val="2"/>
    </font>
    <font>
      <sz val="13.5"/>
      <color indexed="9"/>
      <name val="Arial"/>
      <family val="2"/>
    </font>
    <font>
      <b/>
      <sz val="13.5"/>
      <color indexed="9"/>
      <name val="Arial"/>
      <family val="2"/>
    </font>
    <font>
      <b/>
      <sz val="12"/>
      <color indexed="16"/>
      <name val="Arial"/>
      <family val="2"/>
    </font>
    <font>
      <sz val="11"/>
      <color indexed="9"/>
      <name val="Arial"/>
      <family val="2"/>
    </font>
    <font>
      <sz val="11"/>
      <name val="Arial"/>
      <family val="0"/>
    </font>
    <font>
      <sz val="12"/>
      <name val="Arial"/>
      <family val="2"/>
    </font>
    <font>
      <b/>
      <sz val="11"/>
      <name val="Arial"/>
      <family val="2"/>
    </font>
    <font>
      <b/>
      <sz val="11"/>
      <color indexed="16"/>
      <name val="Arial"/>
      <family val="2"/>
    </font>
    <font>
      <sz val="11"/>
      <color indexed="16"/>
      <name val="Arial"/>
      <family val="2"/>
    </font>
    <font>
      <sz val="10"/>
      <color indexed="16"/>
      <name val="Arial"/>
      <family val="2"/>
    </font>
    <font>
      <sz val="12"/>
      <color indexed="16"/>
      <name val="Arial"/>
      <family val="2"/>
    </font>
    <font>
      <b/>
      <sz val="10"/>
      <color indexed="10"/>
      <name val="Arial"/>
      <family val="2"/>
    </font>
    <font>
      <sz val="10"/>
      <color indexed="22"/>
      <name val="Arial"/>
      <family val="0"/>
    </font>
    <font>
      <sz val="16.75"/>
      <name val="Arial"/>
      <family val="0"/>
    </font>
    <font>
      <sz val="17"/>
      <name val="Arial"/>
      <family val="0"/>
    </font>
    <font>
      <sz val="23"/>
      <name val="Arial"/>
      <family val="0"/>
    </font>
    <font>
      <sz val="11.25"/>
      <name val="Arial"/>
      <family val="2"/>
    </font>
    <font>
      <sz val="10"/>
      <color indexed="63"/>
      <name val="Arial"/>
      <family val="0"/>
    </font>
    <font>
      <sz val="11"/>
      <color indexed="63"/>
      <name val="Arial"/>
      <family val="0"/>
    </font>
    <font>
      <sz val="9.25"/>
      <name val="Arial"/>
      <family val="2"/>
    </font>
    <font>
      <b/>
      <sz val="14"/>
      <name val="Arial"/>
      <family val="2"/>
    </font>
    <font>
      <b/>
      <sz val="8"/>
      <name val="Arial"/>
      <family val="2"/>
    </font>
  </fonts>
  <fills count="6">
    <fill>
      <patternFill/>
    </fill>
    <fill>
      <patternFill patternType="gray125"/>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9">
    <border>
      <left/>
      <right/>
      <top/>
      <bottom/>
      <diagonal/>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color indexed="55"/>
      </left>
      <right style="thin">
        <color indexed="55"/>
      </right>
      <top style="thin">
        <color indexed="55"/>
      </top>
      <bottom style="thin">
        <color indexed="55"/>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style="thin"/>
      <right style="thin"/>
      <top style="thin"/>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19">
    <xf numFmtId="0" fontId="0" fillId="0" borderId="0" xfId="0" applyAlignment="1">
      <alignment/>
    </xf>
    <xf numFmtId="0" fontId="16" fillId="2" borderId="0" xfId="0" applyFont="1" applyFill="1" applyAlignment="1">
      <alignment/>
    </xf>
    <xf numFmtId="0" fontId="17" fillId="2" borderId="0" xfId="0" applyFont="1" applyFill="1" applyAlignment="1">
      <alignment/>
    </xf>
    <xf numFmtId="0" fontId="18" fillId="2" borderId="0" xfId="0" applyFont="1" applyFill="1" applyAlignment="1">
      <alignment/>
    </xf>
    <xf numFmtId="0" fontId="18" fillId="3" borderId="0" xfId="0" applyFont="1" applyFill="1" applyAlignment="1">
      <alignment/>
    </xf>
    <xf numFmtId="0" fontId="17" fillId="3" borderId="0" xfId="0" applyFont="1" applyFill="1" applyAlignment="1">
      <alignment/>
    </xf>
    <xf numFmtId="0" fontId="16" fillId="3" borderId="0" xfId="0" applyFont="1" applyFill="1" applyAlignment="1">
      <alignment/>
    </xf>
    <xf numFmtId="0" fontId="0" fillId="3" borderId="0" xfId="0" applyFill="1" applyAlignment="1">
      <alignment/>
    </xf>
    <xf numFmtId="0" fontId="0" fillId="3" borderId="0" xfId="0" applyFont="1" applyFill="1" applyAlignment="1">
      <alignment/>
    </xf>
    <xf numFmtId="0" fontId="3" fillId="3" borderId="0" xfId="0" applyFont="1" applyFill="1" applyBorder="1" applyAlignment="1">
      <alignment/>
    </xf>
    <xf numFmtId="0" fontId="3" fillId="3" borderId="0" xfId="0" applyFont="1" applyFill="1" applyAlignment="1">
      <alignment/>
    </xf>
    <xf numFmtId="0" fontId="0" fillId="3" borderId="0" xfId="0" applyFont="1" applyFill="1" applyBorder="1" applyAlignment="1">
      <alignment/>
    </xf>
    <xf numFmtId="0" fontId="11" fillId="3" borderId="0" xfId="0" applyFont="1" applyFill="1" applyBorder="1" applyAlignment="1">
      <alignment/>
    </xf>
    <xf numFmtId="0" fontId="0" fillId="3" borderId="0" xfId="0" applyFill="1" applyBorder="1" applyAlignment="1">
      <alignment/>
    </xf>
    <xf numFmtId="0" fontId="10" fillId="3" borderId="0" xfId="0" applyFont="1" applyFill="1" applyBorder="1" applyAlignment="1">
      <alignment/>
    </xf>
    <xf numFmtId="0" fontId="0" fillId="3" borderId="1" xfId="0" applyFill="1" applyBorder="1" applyAlignment="1">
      <alignment/>
    </xf>
    <xf numFmtId="0" fontId="0" fillId="3" borderId="1" xfId="0" applyFont="1" applyFill="1" applyBorder="1" applyAlignment="1">
      <alignment/>
    </xf>
    <xf numFmtId="0" fontId="3" fillId="3" borderId="1" xfId="0" applyFont="1" applyFill="1" applyBorder="1" applyAlignment="1">
      <alignment/>
    </xf>
    <xf numFmtId="0" fontId="5" fillId="3" borderId="0" xfId="0" applyFont="1" applyFill="1" applyAlignment="1">
      <alignment/>
    </xf>
    <xf numFmtId="1" fontId="0" fillId="3" borderId="0" xfId="0" applyNumberFormat="1" applyFont="1" applyFill="1" applyAlignment="1">
      <alignment/>
    </xf>
    <xf numFmtId="0" fontId="0" fillId="3" borderId="0" xfId="0" applyNumberFormat="1" applyFont="1" applyFill="1" applyAlignment="1">
      <alignment/>
    </xf>
    <xf numFmtId="0" fontId="15" fillId="3" borderId="0" xfId="0" applyFont="1" applyFill="1" applyAlignment="1">
      <alignment/>
    </xf>
    <xf numFmtId="0" fontId="3" fillId="3" borderId="0" xfId="0" applyFont="1" applyFill="1" applyBorder="1" applyAlignment="1">
      <alignment/>
    </xf>
    <xf numFmtId="1" fontId="3" fillId="3" borderId="0" xfId="0" applyNumberFormat="1" applyFont="1" applyFill="1" applyAlignment="1">
      <alignment/>
    </xf>
    <xf numFmtId="0" fontId="0" fillId="3" borderId="0" xfId="0" applyFill="1" applyAlignment="1" quotePrefix="1">
      <alignment horizontal="left"/>
    </xf>
    <xf numFmtId="0" fontId="0" fillId="3" borderId="0" xfId="0" applyFill="1" applyAlignment="1">
      <alignment horizontal="left"/>
    </xf>
    <xf numFmtId="16" fontId="0" fillId="3" borderId="0" xfId="0" applyNumberFormat="1" applyFill="1" applyAlignment="1" quotePrefix="1">
      <alignment horizontal="left"/>
    </xf>
    <xf numFmtId="0" fontId="0" fillId="3" borderId="0" xfId="0" applyFill="1" applyBorder="1" applyAlignment="1">
      <alignment horizontal="center"/>
    </xf>
    <xf numFmtId="1" fontId="0" fillId="3" borderId="0" xfId="0" applyNumberFormat="1" applyFont="1" applyFill="1" applyBorder="1" applyAlignment="1">
      <alignment/>
    </xf>
    <xf numFmtId="0" fontId="0" fillId="3" borderId="0" xfId="0" applyFill="1" applyBorder="1" applyAlignment="1" quotePrefix="1">
      <alignment horizontal="left"/>
    </xf>
    <xf numFmtId="0" fontId="0" fillId="3" borderId="0" xfId="0" applyFill="1" applyBorder="1" applyAlignment="1">
      <alignment horizontal="left"/>
    </xf>
    <xf numFmtId="0" fontId="0" fillId="3" borderId="0" xfId="0" applyFill="1" applyAlignment="1" quotePrefix="1">
      <alignment/>
    </xf>
    <xf numFmtId="0" fontId="0" fillId="3" borderId="0" xfId="0" applyFill="1" applyBorder="1" applyAlignment="1" quotePrefix="1">
      <alignment/>
    </xf>
    <xf numFmtId="0" fontId="7" fillId="3" borderId="0" xfId="0" applyFont="1" applyFill="1" applyAlignment="1">
      <alignment/>
    </xf>
    <xf numFmtId="0" fontId="0" fillId="3" borderId="0" xfId="0" applyFill="1" applyAlignment="1">
      <alignment/>
    </xf>
    <xf numFmtId="0" fontId="7" fillId="3" borderId="0" xfId="0" applyFont="1" applyFill="1" applyBorder="1" applyAlignment="1">
      <alignment/>
    </xf>
    <xf numFmtId="0" fontId="0" fillId="3" borderId="2" xfId="0" applyFill="1" applyBorder="1" applyAlignment="1">
      <alignment/>
    </xf>
    <xf numFmtId="0" fontId="0" fillId="3" borderId="3" xfId="0" applyFill="1" applyBorder="1" applyAlignment="1">
      <alignment/>
    </xf>
    <xf numFmtId="0" fontId="3" fillId="3" borderId="2" xfId="0" applyFont="1" applyFill="1" applyBorder="1" applyAlignment="1">
      <alignment/>
    </xf>
    <xf numFmtId="0" fontId="0" fillId="3" borderId="4" xfId="0" applyFill="1" applyBorder="1" applyAlignment="1">
      <alignment/>
    </xf>
    <xf numFmtId="0" fontId="0" fillId="3" borderId="5" xfId="0" applyFill="1" applyBorder="1" applyAlignment="1">
      <alignment/>
    </xf>
    <xf numFmtId="0" fontId="0" fillId="3" borderId="6" xfId="0" applyFill="1" applyBorder="1" applyAlignment="1">
      <alignment/>
    </xf>
    <xf numFmtId="0" fontId="0" fillId="3" borderId="7" xfId="0" applyFill="1" applyBorder="1" applyAlignment="1">
      <alignment/>
    </xf>
    <xf numFmtId="0" fontId="0" fillId="3" borderId="7" xfId="0" applyFont="1" applyFill="1" applyBorder="1" applyAlignment="1">
      <alignment/>
    </xf>
    <xf numFmtId="0" fontId="3" fillId="3" borderId="7" xfId="0" applyFont="1" applyFill="1" applyBorder="1" applyAlignment="1">
      <alignment/>
    </xf>
    <xf numFmtId="0" fontId="0" fillId="3" borderId="8" xfId="0" applyFill="1" applyBorder="1" applyAlignment="1">
      <alignment/>
    </xf>
    <xf numFmtId="0" fontId="0" fillId="2" borderId="0" xfId="0" applyFill="1" applyAlignment="1">
      <alignment/>
    </xf>
    <xf numFmtId="0" fontId="22" fillId="3" borderId="0" xfId="0" applyFont="1" applyFill="1" applyBorder="1" applyAlignment="1">
      <alignment horizontal="right"/>
    </xf>
    <xf numFmtId="0" fontId="22" fillId="3" borderId="0" xfId="0" applyFont="1" applyFill="1" applyBorder="1" applyAlignment="1">
      <alignment/>
    </xf>
    <xf numFmtId="0" fontId="0" fillId="3" borderId="0" xfId="0" applyFont="1" applyFill="1" applyBorder="1" applyAlignment="1">
      <alignment/>
    </xf>
    <xf numFmtId="0" fontId="21" fillId="3" borderId="0" xfId="0" applyFont="1" applyFill="1" applyAlignment="1">
      <alignment/>
    </xf>
    <xf numFmtId="0" fontId="0" fillId="3" borderId="0" xfId="0" applyFont="1" applyFill="1" applyAlignment="1">
      <alignment horizontal="right"/>
    </xf>
    <xf numFmtId="0" fontId="21" fillId="3" borderId="0" xfId="0" applyFont="1" applyFill="1" applyBorder="1" applyAlignment="1">
      <alignment/>
    </xf>
    <xf numFmtId="0" fontId="21" fillId="3" borderId="0" xfId="0" applyFont="1" applyFill="1" applyBorder="1" applyAlignment="1">
      <alignment/>
    </xf>
    <xf numFmtId="0" fontId="21" fillId="3" borderId="0" xfId="0" applyFont="1" applyFill="1" applyBorder="1" applyAlignment="1">
      <alignment/>
    </xf>
    <xf numFmtId="0" fontId="21" fillId="3" borderId="0" xfId="0" applyFont="1" applyFill="1" applyAlignment="1">
      <alignment/>
    </xf>
    <xf numFmtId="0" fontId="23" fillId="3" borderId="0" xfId="0" applyFont="1" applyFill="1" applyBorder="1" applyAlignment="1">
      <alignment horizontal="right"/>
    </xf>
    <xf numFmtId="0" fontId="0" fillId="3" borderId="0" xfId="0" applyFont="1" applyFill="1" applyBorder="1" applyAlignment="1">
      <alignment horizontal="right"/>
    </xf>
    <xf numFmtId="0" fontId="24" fillId="3" borderId="0" xfId="0" applyFont="1" applyFill="1" applyAlignment="1">
      <alignment horizontal="right"/>
    </xf>
    <xf numFmtId="0" fontId="24" fillId="3" borderId="0" xfId="0" applyFont="1" applyFill="1" applyAlignment="1">
      <alignment/>
    </xf>
    <xf numFmtId="0" fontId="25" fillId="3" borderId="0" xfId="0" applyFont="1" applyFill="1" applyAlignment="1">
      <alignment/>
    </xf>
    <xf numFmtId="0" fontId="24" fillId="3" borderId="0" xfId="0" applyFont="1" applyFill="1" applyBorder="1" applyAlignment="1">
      <alignment horizontal="right"/>
    </xf>
    <xf numFmtId="0" fontId="24" fillId="3" borderId="0" xfId="0" applyFont="1" applyFill="1" applyBorder="1" applyAlignment="1">
      <alignment/>
    </xf>
    <xf numFmtId="0" fontId="25" fillId="3" borderId="0" xfId="0" applyFont="1" applyFill="1" applyBorder="1" applyAlignment="1">
      <alignment/>
    </xf>
    <xf numFmtId="0" fontId="24" fillId="3" borderId="0" xfId="0" applyFont="1" applyFill="1" applyAlignment="1">
      <alignment horizontal="left"/>
    </xf>
    <xf numFmtId="0" fontId="25" fillId="3" borderId="0" xfId="0" applyFont="1" applyFill="1" applyAlignment="1" quotePrefix="1">
      <alignment horizontal="right"/>
    </xf>
    <xf numFmtId="0" fontId="26" fillId="3" borderId="0" xfId="0" applyFont="1" applyFill="1" applyAlignment="1">
      <alignment/>
    </xf>
    <xf numFmtId="0" fontId="25" fillId="3" borderId="0" xfId="0" applyFont="1" applyFill="1" applyBorder="1" applyAlignment="1" quotePrefix="1">
      <alignment horizontal="right"/>
    </xf>
    <xf numFmtId="16" fontId="25" fillId="3" borderId="0" xfId="0" applyNumberFormat="1" applyFont="1" applyFill="1" applyBorder="1" applyAlignment="1" quotePrefix="1">
      <alignment horizontal="right"/>
    </xf>
    <xf numFmtId="16" fontId="25" fillId="3" borderId="0" xfId="0" applyNumberFormat="1" applyFont="1" applyFill="1" applyBorder="1" applyAlignment="1" quotePrefix="1">
      <alignment horizontal="right"/>
    </xf>
    <xf numFmtId="0" fontId="25" fillId="3" borderId="0" xfId="0" applyFont="1" applyFill="1" applyBorder="1" applyAlignment="1">
      <alignment/>
    </xf>
    <xf numFmtId="0" fontId="25" fillId="3" borderId="0" xfId="0" applyFont="1" applyFill="1" applyBorder="1" applyAlignment="1" quotePrefix="1">
      <alignment horizontal="right"/>
    </xf>
    <xf numFmtId="0" fontId="19" fillId="3" borderId="0" xfId="0" applyFont="1" applyFill="1" applyBorder="1" applyAlignment="1">
      <alignment/>
    </xf>
    <xf numFmtId="0" fontId="5" fillId="3" borderId="0" xfId="0" applyFont="1" applyFill="1" applyBorder="1" applyAlignment="1">
      <alignment/>
    </xf>
    <xf numFmtId="0" fontId="27" fillId="3" borderId="0" xfId="0" applyFont="1" applyFill="1" applyBorder="1" applyAlignment="1">
      <alignment/>
    </xf>
    <xf numFmtId="0" fontId="3" fillId="3" borderId="0" xfId="0" applyFont="1" applyFill="1" applyBorder="1" applyAlignment="1">
      <alignment horizontal="left"/>
    </xf>
    <xf numFmtId="0" fontId="27" fillId="3" borderId="0" xfId="0" applyFont="1" applyFill="1" applyBorder="1" applyAlignment="1">
      <alignment horizontal="left"/>
    </xf>
    <xf numFmtId="0" fontId="27" fillId="3" borderId="0" xfId="0" applyFont="1" applyFill="1" applyBorder="1" applyAlignment="1">
      <alignment/>
    </xf>
    <xf numFmtId="0" fontId="0" fillId="3" borderId="0" xfId="0" applyFont="1" applyFill="1" applyBorder="1" applyAlignment="1">
      <alignment horizontal="center"/>
    </xf>
    <xf numFmtId="0" fontId="0" fillId="3" borderId="0" xfId="0" applyFill="1" applyBorder="1" applyAlignment="1">
      <alignment/>
    </xf>
    <xf numFmtId="0" fontId="5" fillId="2" borderId="0" xfId="0" applyFont="1" applyFill="1" applyAlignment="1">
      <alignment/>
    </xf>
    <xf numFmtId="0" fontId="7" fillId="2" borderId="0" xfId="0" applyFont="1" applyFill="1" applyAlignment="1">
      <alignment/>
    </xf>
    <xf numFmtId="0" fontId="28" fillId="3" borderId="0" xfId="0" applyFont="1" applyFill="1" applyAlignment="1">
      <alignment horizontal="center"/>
    </xf>
    <xf numFmtId="0" fontId="5" fillId="2" borderId="0" xfId="0" applyFont="1" applyFill="1" applyAlignment="1">
      <alignment/>
    </xf>
    <xf numFmtId="0" fontId="20" fillId="2" borderId="0" xfId="0" applyFont="1" applyFill="1" applyAlignment="1">
      <alignment/>
    </xf>
    <xf numFmtId="0" fontId="5" fillId="3" borderId="0" xfId="0" applyFont="1" applyFill="1" applyAlignment="1">
      <alignment/>
    </xf>
    <xf numFmtId="0" fontId="20" fillId="3" borderId="0" xfId="0" applyFont="1" applyFill="1" applyAlignment="1">
      <alignment/>
    </xf>
    <xf numFmtId="0" fontId="6" fillId="3" borderId="0" xfId="0" applyFont="1" applyFill="1" applyAlignment="1">
      <alignment horizontal="center"/>
    </xf>
    <xf numFmtId="1" fontId="0" fillId="3" borderId="0" xfId="0" applyNumberFormat="1" applyFont="1" applyFill="1" applyBorder="1" applyAlignment="1">
      <alignment horizontal="center"/>
    </xf>
    <xf numFmtId="0" fontId="14" fillId="3" borderId="0" xfId="0" applyFont="1" applyFill="1" applyBorder="1" applyAlignment="1">
      <alignment/>
    </xf>
    <xf numFmtId="0" fontId="3" fillId="3" borderId="0" xfId="0" applyFont="1" applyFill="1" applyBorder="1" applyAlignment="1">
      <alignment horizontal="right"/>
    </xf>
    <xf numFmtId="0" fontId="3" fillId="3" borderId="0" xfId="0" applyFont="1" applyFill="1" applyBorder="1" applyAlignment="1">
      <alignment horizontal="center"/>
    </xf>
    <xf numFmtId="0" fontId="3" fillId="3" borderId="0" xfId="0" applyFont="1" applyFill="1" applyAlignment="1">
      <alignment horizontal="right"/>
    </xf>
    <xf numFmtId="16" fontId="0" fillId="3" borderId="0" xfId="0" applyNumberFormat="1" applyFont="1" applyFill="1" applyBorder="1" applyAlignment="1" quotePrefix="1">
      <alignment horizontal="right"/>
    </xf>
    <xf numFmtId="0" fontId="0" fillId="3" borderId="0" xfId="0" applyFont="1" applyFill="1" applyBorder="1" applyAlignment="1">
      <alignment horizontal="left"/>
    </xf>
    <xf numFmtId="0" fontId="0" fillId="3" borderId="0" xfId="0" applyFont="1" applyFill="1" applyBorder="1" applyAlignment="1" quotePrefix="1">
      <alignment horizontal="right"/>
    </xf>
    <xf numFmtId="0" fontId="0" fillId="3" borderId="0" xfId="0" applyFont="1" applyFill="1" applyAlignment="1" quotePrefix="1">
      <alignment horizontal="right"/>
    </xf>
    <xf numFmtId="0" fontId="3" fillId="4" borderId="0" xfId="0" applyFont="1" applyFill="1" applyBorder="1" applyAlignment="1">
      <alignment horizontal="right"/>
    </xf>
    <xf numFmtId="0" fontId="3" fillId="4" borderId="0" xfId="0" applyFont="1" applyFill="1" applyBorder="1" applyAlignment="1">
      <alignment horizontal="left"/>
    </xf>
    <xf numFmtId="0" fontId="0" fillId="4" borderId="0" xfId="0" applyFont="1" applyFill="1" applyBorder="1" applyAlignment="1" quotePrefix="1">
      <alignment horizontal="right"/>
    </xf>
    <xf numFmtId="0" fontId="0" fillId="4" borderId="0" xfId="0" applyFont="1" applyFill="1" applyBorder="1" applyAlignment="1">
      <alignment horizontal="left"/>
    </xf>
    <xf numFmtId="1" fontId="0" fillId="4" borderId="0" xfId="0" applyNumberFormat="1" applyFont="1" applyFill="1" applyBorder="1" applyAlignment="1">
      <alignment horizontal="center"/>
    </xf>
    <xf numFmtId="16" fontId="0" fillId="4" borderId="0" xfId="0" applyNumberFormat="1" applyFont="1" applyFill="1" applyAlignment="1" quotePrefix="1">
      <alignment horizontal="right"/>
    </xf>
    <xf numFmtId="0" fontId="0" fillId="4" borderId="0" xfId="0" applyFont="1" applyFill="1" applyBorder="1" applyAlignment="1">
      <alignment/>
    </xf>
    <xf numFmtId="0" fontId="0" fillId="4" borderId="0" xfId="0" applyFont="1" applyFill="1" applyAlignment="1" quotePrefix="1">
      <alignment horizontal="right"/>
    </xf>
    <xf numFmtId="0" fontId="3" fillId="4" borderId="0" xfId="0" applyFont="1" applyFill="1" applyAlignment="1">
      <alignment horizontal="right"/>
    </xf>
    <xf numFmtId="0" fontId="3" fillId="4" borderId="0" xfId="0" applyFont="1" applyFill="1" applyBorder="1" applyAlignment="1">
      <alignment/>
    </xf>
    <xf numFmtId="0" fontId="0" fillId="4" borderId="0" xfId="0" applyFill="1" applyBorder="1" applyAlignment="1">
      <alignment/>
    </xf>
    <xf numFmtId="0" fontId="0" fillId="4" borderId="0" xfId="0" applyFill="1" applyAlignment="1">
      <alignment/>
    </xf>
    <xf numFmtId="1" fontId="3" fillId="4" borderId="0" xfId="0" applyNumberFormat="1" applyFont="1" applyFill="1" applyBorder="1" applyAlignment="1">
      <alignment horizontal="center"/>
    </xf>
    <xf numFmtId="1" fontId="0" fillId="3" borderId="0" xfId="0" applyNumberFormat="1" applyFont="1" applyFill="1" applyBorder="1" applyAlignment="1">
      <alignment horizontal="center"/>
    </xf>
    <xf numFmtId="1" fontId="0" fillId="4" borderId="0" xfId="0" applyNumberFormat="1" applyFont="1" applyFill="1" applyBorder="1" applyAlignment="1">
      <alignment horizontal="center"/>
    </xf>
    <xf numFmtId="1" fontId="3" fillId="3" borderId="0" xfId="0" applyNumberFormat="1" applyFont="1" applyFill="1" applyBorder="1" applyAlignment="1">
      <alignment horizontal="center"/>
    </xf>
    <xf numFmtId="1" fontId="3" fillId="4" borderId="0" xfId="0" applyNumberFormat="1" applyFont="1" applyFill="1" applyBorder="1" applyAlignment="1">
      <alignment horizontal="center"/>
    </xf>
    <xf numFmtId="0" fontId="3" fillId="4" borderId="0" xfId="0" applyFont="1" applyFill="1" applyAlignment="1">
      <alignment horizontal="center"/>
    </xf>
    <xf numFmtId="16" fontId="0" fillId="3" borderId="0" xfId="0" applyNumberFormat="1" applyFont="1" applyFill="1" applyBorder="1" applyAlignment="1">
      <alignment horizontal="right"/>
    </xf>
    <xf numFmtId="0" fontId="0" fillId="4" borderId="0" xfId="0" applyFont="1" applyFill="1" applyBorder="1" applyAlignment="1">
      <alignment horizontal="right"/>
    </xf>
    <xf numFmtId="16" fontId="0" fillId="4" borderId="0" xfId="0" applyNumberFormat="1" applyFont="1" applyFill="1" applyAlignment="1">
      <alignment horizontal="right"/>
    </xf>
    <xf numFmtId="0" fontId="0" fillId="4" borderId="0" xfId="0" applyFont="1" applyFill="1" applyAlignment="1">
      <alignment horizontal="right"/>
    </xf>
    <xf numFmtId="0" fontId="12" fillId="3" borderId="0" xfId="0" applyFont="1" applyFill="1" applyAlignment="1">
      <alignment/>
    </xf>
    <xf numFmtId="0" fontId="13" fillId="3" borderId="0" xfId="0" applyFont="1" applyFill="1" applyBorder="1" applyAlignment="1">
      <alignment/>
    </xf>
    <xf numFmtId="0" fontId="12" fillId="3" borderId="0" xfId="0" applyFont="1" applyFill="1" applyBorder="1" applyAlignment="1">
      <alignment/>
    </xf>
    <xf numFmtId="0" fontId="13" fillId="3" borderId="9" xfId="0" applyFont="1" applyFill="1" applyBorder="1" applyAlignment="1">
      <alignment horizontal="center"/>
    </xf>
    <xf numFmtId="0" fontId="12" fillId="3" borderId="9" xfId="0" applyFont="1" applyFill="1" applyBorder="1" applyAlignment="1">
      <alignment horizontal="center"/>
    </xf>
    <xf numFmtId="0" fontId="12" fillId="3" borderId="9" xfId="0" applyFont="1" applyFill="1" applyBorder="1" applyAlignment="1">
      <alignment horizontal="center" wrapText="1"/>
    </xf>
    <xf numFmtId="0" fontId="13" fillId="3" borderId="0" xfId="0" applyFont="1" applyFill="1" applyBorder="1" applyAlignment="1">
      <alignment/>
    </xf>
    <xf numFmtId="0" fontId="12" fillId="3" borderId="0" xfId="0" applyFont="1" applyFill="1" applyBorder="1" applyAlignment="1">
      <alignment/>
    </xf>
    <xf numFmtId="0" fontId="29" fillId="3" borderId="0" xfId="0" applyFont="1" applyFill="1" applyAlignment="1">
      <alignment/>
    </xf>
    <xf numFmtId="0" fontId="3" fillId="3" borderId="0" xfId="0" applyFont="1" applyFill="1" applyAlignment="1">
      <alignment horizontal="center"/>
    </xf>
    <xf numFmtId="0" fontId="26" fillId="3" borderId="0" xfId="0" applyFont="1" applyFill="1" applyBorder="1" applyAlignment="1">
      <alignment/>
    </xf>
    <xf numFmtId="0" fontId="11" fillId="5" borderId="10" xfId="0" applyFont="1" applyFill="1" applyBorder="1" applyAlignment="1">
      <alignment/>
    </xf>
    <xf numFmtId="0" fontId="11" fillId="5" borderId="11" xfId="0" applyFont="1" applyFill="1" applyBorder="1" applyAlignment="1">
      <alignment/>
    </xf>
    <xf numFmtId="0" fontId="0" fillId="5" borderId="11" xfId="0" applyFill="1" applyBorder="1" applyAlignment="1">
      <alignment/>
    </xf>
    <xf numFmtId="0" fontId="0" fillId="5" borderId="12" xfId="0" applyFill="1" applyBorder="1" applyAlignment="1">
      <alignment/>
    </xf>
    <xf numFmtId="0" fontId="3" fillId="3" borderId="0" xfId="0" applyFont="1" applyFill="1" applyAlignment="1">
      <alignment/>
    </xf>
    <xf numFmtId="4" fontId="0" fillId="5" borderId="0" xfId="0" applyNumberFormat="1" applyFill="1" applyBorder="1" applyAlignment="1">
      <alignment/>
    </xf>
    <xf numFmtId="0" fontId="29" fillId="3" borderId="0" xfId="0" applyFont="1" applyFill="1" applyBorder="1" applyAlignment="1">
      <alignment/>
    </xf>
    <xf numFmtId="0" fontId="29" fillId="3" borderId="0" xfId="0" applyFont="1" applyFill="1" applyBorder="1" applyAlignment="1">
      <alignment/>
    </xf>
    <xf numFmtId="0" fontId="7" fillId="2" borderId="0" xfId="0" applyFont="1" applyFill="1" applyAlignment="1">
      <alignment horizontal="center"/>
    </xf>
    <xf numFmtId="0" fontId="0" fillId="2" borderId="0" xfId="0" applyFont="1" applyFill="1" applyAlignment="1">
      <alignment horizontal="center"/>
    </xf>
    <xf numFmtId="0" fontId="0" fillId="3" borderId="0" xfId="0" applyFill="1" applyAlignment="1">
      <alignment horizontal="center"/>
    </xf>
    <xf numFmtId="10" fontId="13" fillId="3" borderId="9" xfId="0" applyNumberFormat="1" applyFont="1" applyFill="1" applyBorder="1" applyAlignment="1">
      <alignment horizontal="center"/>
    </xf>
    <xf numFmtId="10" fontId="12" fillId="3" borderId="9" xfId="0" applyNumberFormat="1" applyFont="1" applyFill="1" applyBorder="1" applyAlignment="1">
      <alignment horizontal="center"/>
    </xf>
    <xf numFmtId="10" fontId="3" fillId="4" borderId="0" xfId="0" applyNumberFormat="1" applyFont="1" applyFill="1" applyBorder="1" applyAlignment="1">
      <alignment horizontal="center"/>
    </xf>
    <xf numFmtId="10" fontId="0" fillId="3" borderId="0" xfId="0" applyNumberFormat="1" applyFont="1" applyFill="1" applyBorder="1" applyAlignment="1">
      <alignment horizontal="center"/>
    </xf>
    <xf numFmtId="10" fontId="0" fillId="4" borderId="0" xfId="0" applyNumberFormat="1" applyFont="1" applyFill="1" applyBorder="1" applyAlignment="1">
      <alignment horizontal="center"/>
    </xf>
    <xf numFmtId="10" fontId="3" fillId="3" borderId="0" xfId="0" applyNumberFormat="1" applyFont="1" applyFill="1" applyBorder="1" applyAlignment="1">
      <alignment horizontal="center"/>
    </xf>
    <xf numFmtId="10" fontId="0" fillId="4" borderId="0" xfId="0" applyNumberFormat="1" applyFont="1" applyFill="1" applyBorder="1" applyAlignment="1">
      <alignment horizontal="center"/>
    </xf>
    <xf numFmtId="10" fontId="0" fillId="3" borderId="0" xfId="0" applyNumberFormat="1" applyFont="1" applyFill="1" applyBorder="1" applyAlignment="1">
      <alignment horizontal="center"/>
    </xf>
    <xf numFmtId="10" fontId="3" fillId="4" borderId="0" xfId="0" applyNumberFormat="1" applyFont="1" applyFill="1" applyBorder="1" applyAlignment="1">
      <alignment horizontal="center"/>
    </xf>
    <xf numFmtId="0" fontId="3" fillId="2" borderId="0" xfId="0" applyFont="1" applyFill="1" applyBorder="1" applyAlignment="1">
      <alignment horizontal="center"/>
    </xf>
    <xf numFmtId="10" fontId="0" fillId="3" borderId="0" xfId="0" applyNumberFormat="1" applyFill="1" applyBorder="1" applyAlignment="1">
      <alignment/>
    </xf>
    <xf numFmtId="0" fontId="3" fillId="3" borderId="13" xfId="0" applyFont="1" applyFill="1" applyBorder="1" applyAlignment="1">
      <alignment horizontal="center"/>
    </xf>
    <xf numFmtId="4" fontId="0" fillId="3" borderId="14" xfId="0" applyNumberFormat="1" applyFill="1" applyBorder="1" applyAlignment="1">
      <alignment horizontal="center"/>
    </xf>
    <xf numFmtId="4" fontId="0" fillId="3" borderId="14" xfId="0" applyNumberFormat="1" applyFont="1" applyFill="1" applyBorder="1" applyAlignment="1">
      <alignment horizontal="center"/>
    </xf>
    <xf numFmtId="4" fontId="0" fillId="3" borderId="0" xfId="0" applyNumberFormat="1" applyFont="1" applyFill="1" applyBorder="1" applyAlignment="1">
      <alignment horizontal="center"/>
    </xf>
    <xf numFmtId="0" fontId="0" fillId="2" borderId="0" xfId="0" applyFill="1" applyAlignment="1">
      <alignment horizontal="left"/>
    </xf>
    <xf numFmtId="10" fontId="3" fillId="4" borderId="0" xfId="0" applyNumberFormat="1" applyFont="1" applyFill="1" applyBorder="1" applyAlignment="1">
      <alignment horizontal="left"/>
    </xf>
    <xf numFmtId="10" fontId="0" fillId="3" borderId="0" xfId="0" applyNumberFormat="1" applyFont="1" applyFill="1" applyBorder="1" applyAlignment="1">
      <alignment horizontal="left"/>
    </xf>
    <xf numFmtId="10" fontId="0" fillId="4" borderId="0" xfId="0" applyNumberFormat="1" applyFont="1" applyFill="1" applyBorder="1" applyAlignment="1">
      <alignment horizontal="left"/>
    </xf>
    <xf numFmtId="10" fontId="3" fillId="3" borderId="0" xfId="0" applyNumberFormat="1" applyFont="1" applyFill="1" applyBorder="1" applyAlignment="1">
      <alignment horizontal="left"/>
    </xf>
    <xf numFmtId="10" fontId="0" fillId="4" borderId="0" xfId="0" applyNumberFormat="1" applyFont="1" applyFill="1" applyBorder="1" applyAlignment="1">
      <alignment horizontal="left"/>
    </xf>
    <xf numFmtId="10" fontId="0" fillId="3" borderId="0" xfId="0" applyNumberFormat="1" applyFont="1" applyFill="1" applyBorder="1" applyAlignment="1">
      <alignment horizontal="left"/>
    </xf>
    <xf numFmtId="10" fontId="3" fillId="4" borderId="0" xfId="0" applyNumberFormat="1" applyFont="1" applyFill="1" applyBorder="1" applyAlignment="1">
      <alignment horizontal="left"/>
    </xf>
    <xf numFmtId="1" fontId="3" fillId="4" borderId="0" xfId="0" applyNumberFormat="1" applyFont="1" applyFill="1" applyBorder="1" applyAlignment="1">
      <alignment horizontal="left"/>
    </xf>
    <xf numFmtId="0" fontId="13" fillId="3" borderId="0" xfId="0" applyFont="1" applyFill="1" applyBorder="1" applyAlignment="1">
      <alignment horizontal="center"/>
    </xf>
    <xf numFmtId="0" fontId="12" fillId="3" borderId="0" xfId="0" applyFont="1" applyFill="1" applyBorder="1" applyAlignment="1">
      <alignment horizontal="center"/>
    </xf>
    <xf numFmtId="0" fontId="12" fillId="3" borderId="0" xfId="0" applyFont="1" applyFill="1" applyBorder="1" applyAlignment="1">
      <alignment horizontal="center" wrapText="1"/>
    </xf>
    <xf numFmtId="0" fontId="3" fillId="3" borderId="0" xfId="0" applyFont="1" applyFill="1" applyBorder="1" applyAlignment="1">
      <alignment horizontal="right"/>
    </xf>
    <xf numFmtId="0" fontId="0" fillId="3" borderId="0" xfId="0" applyFill="1" applyBorder="1" applyAlignment="1">
      <alignment horizontal="right"/>
    </xf>
    <xf numFmtId="0" fontId="34" fillId="3" borderId="0" xfId="0" applyFont="1" applyFill="1" applyAlignment="1">
      <alignment/>
    </xf>
    <xf numFmtId="0" fontId="34" fillId="3" borderId="0" xfId="0" applyFont="1" applyFill="1" applyBorder="1" applyAlignment="1">
      <alignment/>
    </xf>
    <xf numFmtId="0" fontId="29" fillId="5" borderId="0" xfId="0" applyFont="1" applyFill="1" applyAlignment="1">
      <alignment/>
    </xf>
    <xf numFmtId="0" fontId="23" fillId="5" borderId="15" xfId="0" applyFont="1" applyFill="1" applyBorder="1" applyAlignment="1">
      <alignment/>
    </xf>
    <xf numFmtId="0" fontId="23" fillId="5" borderId="15" xfId="0" applyFont="1" applyFill="1" applyBorder="1" applyAlignment="1">
      <alignment horizontal="center"/>
    </xf>
    <xf numFmtId="0" fontId="23" fillId="5" borderId="0" xfId="0" applyFont="1" applyFill="1" applyBorder="1" applyAlignment="1">
      <alignment/>
    </xf>
    <xf numFmtId="0" fontId="35" fillId="5" borderId="15" xfId="0" applyFont="1" applyFill="1" applyBorder="1" applyAlignment="1">
      <alignment horizontal="center"/>
    </xf>
    <xf numFmtId="0" fontId="34" fillId="5" borderId="0" xfId="0" applyFont="1" applyFill="1" applyAlignment="1">
      <alignment/>
    </xf>
    <xf numFmtId="0" fontId="29" fillId="5" borderId="0" xfId="0" applyFont="1" applyFill="1" applyBorder="1" applyAlignment="1">
      <alignment/>
    </xf>
    <xf numFmtId="0" fontId="35" fillId="5" borderId="0" xfId="0" applyFont="1" applyFill="1" applyBorder="1" applyAlignment="1">
      <alignment horizontal="center"/>
    </xf>
    <xf numFmtId="0" fontId="0" fillId="3" borderId="0" xfId="0" applyFont="1" applyFill="1" applyAlignment="1">
      <alignment/>
    </xf>
    <xf numFmtId="0" fontId="0" fillId="3" borderId="0" xfId="0" applyFont="1" applyFill="1" applyBorder="1" applyAlignment="1">
      <alignment/>
    </xf>
    <xf numFmtId="0" fontId="0" fillId="3" borderId="0" xfId="0" applyFont="1" applyFill="1" applyAlignment="1">
      <alignment horizontal="right"/>
    </xf>
    <xf numFmtId="0" fontId="0" fillId="3" borderId="0" xfId="0" applyFont="1" applyFill="1" applyBorder="1" applyAlignment="1">
      <alignment horizontal="right"/>
    </xf>
    <xf numFmtId="0" fontId="3" fillId="3" borderId="0" xfId="0" applyFont="1" applyFill="1" applyAlignment="1">
      <alignment horizontal="right"/>
    </xf>
    <xf numFmtId="16" fontId="0" fillId="3" borderId="0" xfId="0" applyNumberFormat="1" applyFont="1" applyFill="1" applyBorder="1" applyAlignment="1" quotePrefix="1">
      <alignment horizontal="right"/>
    </xf>
    <xf numFmtId="0" fontId="0" fillId="3" borderId="0" xfId="0" applyFont="1" applyFill="1" applyAlignment="1" quotePrefix="1">
      <alignment horizontal="right"/>
    </xf>
    <xf numFmtId="0" fontId="0" fillId="3" borderId="0" xfId="0" applyFont="1" applyFill="1" applyBorder="1" applyAlignment="1" quotePrefix="1">
      <alignment horizontal="right"/>
    </xf>
    <xf numFmtId="0" fontId="3" fillId="3" borderId="0" xfId="0" applyFont="1" applyFill="1" applyBorder="1" applyAlignment="1">
      <alignment/>
    </xf>
    <xf numFmtId="0" fontId="3" fillId="3" borderId="0" xfId="0" applyFont="1" applyFill="1" applyAlignment="1">
      <alignment horizontal="left"/>
    </xf>
    <xf numFmtId="0" fontId="0" fillId="2" borderId="0" xfId="0" applyFont="1" applyFill="1" applyAlignment="1">
      <alignment/>
    </xf>
    <xf numFmtId="0" fontId="6" fillId="2" borderId="0" xfId="0" applyFont="1" applyFill="1" applyAlignment="1">
      <alignment/>
    </xf>
    <xf numFmtId="0" fontId="6" fillId="3" borderId="0" xfId="0" applyFont="1" applyFill="1" applyAlignment="1">
      <alignment/>
    </xf>
    <xf numFmtId="0" fontId="0" fillId="3" borderId="0" xfId="0" applyFont="1" applyFill="1" applyAlignment="1">
      <alignment/>
    </xf>
    <xf numFmtId="0" fontId="0" fillId="2" borderId="0" xfId="0" applyFont="1" applyFill="1" applyAlignment="1">
      <alignment/>
    </xf>
    <xf numFmtId="0" fontId="7" fillId="2" borderId="0" xfId="0" applyFont="1" applyFill="1" applyAlignment="1">
      <alignment/>
    </xf>
    <xf numFmtId="0" fontId="7" fillId="3" borderId="0" xfId="0" applyFont="1" applyFill="1" applyAlignment="1">
      <alignment/>
    </xf>
    <xf numFmtId="0" fontId="0" fillId="3" borderId="0" xfId="0" applyFont="1" applyFill="1" applyBorder="1" applyAlignment="1">
      <alignment/>
    </xf>
    <xf numFmtId="0" fontId="5" fillId="2" borderId="0" xfId="0" applyFont="1" applyFill="1" applyAlignment="1">
      <alignment/>
    </xf>
    <xf numFmtId="0" fontId="3" fillId="3" borderId="0" xfId="0" applyFont="1" applyFill="1" applyAlignment="1">
      <alignment horizontal="left" vertical="top"/>
    </xf>
    <xf numFmtId="0" fontId="0" fillId="3" borderId="0" xfId="0" applyFont="1" applyFill="1" applyAlignment="1">
      <alignment horizontal="left" vertical="top" wrapText="1"/>
    </xf>
    <xf numFmtId="0" fontId="0" fillId="3" borderId="0" xfId="0" applyFont="1" applyFill="1" applyAlignment="1">
      <alignment vertical="top" wrapText="1"/>
    </xf>
    <xf numFmtId="0" fontId="11" fillId="3" borderId="2" xfId="0" applyFont="1" applyFill="1" applyBorder="1" applyAlignment="1">
      <alignment/>
    </xf>
    <xf numFmtId="0" fontId="0" fillId="3" borderId="0" xfId="0" applyFont="1" applyFill="1" applyBorder="1" applyAlignment="1">
      <alignment vertical="top" wrapText="1"/>
    </xf>
    <xf numFmtId="0" fontId="0" fillId="3" borderId="0" xfId="0" applyFont="1" applyFill="1" applyAlignment="1">
      <alignment vertical="top" wrapText="1"/>
    </xf>
    <xf numFmtId="0" fontId="0" fillId="3" borderId="0" xfId="0" applyFont="1" applyFill="1" applyAlignment="1">
      <alignment horizontal="left" vertical="top" wrapText="1"/>
    </xf>
    <xf numFmtId="0" fontId="0" fillId="3" borderId="0" xfId="0" applyFont="1" applyFill="1" applyAlignment="1">
      <alignment horizontal="left" vertical="top" wrapText="1"/>
    </xf>
    <xf numFmtId="0" fontId="0" fillId="3" borderId="0" xfId="0" applyFont="1" applyFill="1" applyAlignment="1">
      <alignment horizontal="left" wrapText="1"/>
    </xf>
    <xf numFmtId="0" fontId="5" fillId="4" borderId="16" xfId="0" applyFont="1" applyFill="1" applyBorder="1" applyAlignment="1">
      <alignment horizontal="center"/>
    </xf>
    <xf numFmtId="0" fontId="5" fillId="4" borderId="17" xfId="0" applyFont="1" applyFill="1" applyBorder="1" applyAlignment="1">
      <alignment horizontal="center"/>
    </xf>
    <xf numFmtId="0" fontId="5" fillId="4" borderId="18" xfId="0" applyFont="1" applyFill="1" applyBorder="1" applyAlignment="1">
      <alignment horizontal="center"/>
    </xf>
    <xf numFmtId="0" fontId="20" fillId="2" borderId="0" xfId="0" applyFont="1" applyFill="1" applyAlignment="1">
      <alignment horizontal="left"/>
    </xf>
    <xf numFmtId="0" fontId="37" fillId="5" borderId="0" xfId="0" applyFont="1" applyFill="1" applyAlignment="1">
      <alignment horizontal="center"/>
    </xf>
    <xf numFmtId="0" fontId="13" fillId="3" borderId="0" xfId="0" applyFont="1" applyFill="1" applyBorder="1" applyAlignment="1">
      <alignment horizontal="center" vertical="top"/>
    </xf>
    <xf numFmtId="0" fontId="13" fillId="3" borderId="0" xfId="0" applyFont="1" applyFill="1" applyBorder="1" applyAlignment="1">
      <alignment horizontal="center" vertical="top" wrapText="1"/>
    </xf>
    <xf numFmtId="14" fontId="20" fillId="2" borderId="0" xfId="0" applyNumberFormat="1" applyFont="1" applyFill="1" applyAlignment="1">
      <alignment horizontal="left"/>
    </xf>
    <xf numFmtId="0" fontId="13" fillId="3" borderId="9" xfId="0" applyFont="1" applyFill="1" applyBorder="1" applyAlignment="1">
      <alignment horizontal="center" vertical="top"/>
    </xf>
    <xf numFmtId="0" fontId="13" fillId="3" borderId="9" xfId="0" applyFont="1" applyFill="1" applyBorder="1" applyAlignment="1">
      <alignment horizontal="center" vertical="top" wrapText="1"/>
    </xf>
    <xf numFmtId="0" fontId="3" fillId="3" borderId="0" xfId="0" applyFont="1" applyFill="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7">
    <dxf>
      <font>
        <b/>
        <i val="0"/>
        <color rgb="FFFFFFFF"/>
      </font>
      <fill>
        <patternFill>
          <bgColor rgb="FF00FF00"/>
        </patternFill>
      </fill>
      <border/>
    </dxf>
    <dxf>
      <font>
        <b/>
        <i val="0"/>
        <color rgb="FFFFFFFF"/>
      </font>
      <fill>
        <patternFill>
          <bgColor rgb="FFFFCC00"/>
        </patternFill>
      </fill>
      <border/>
    </dxf>
    <dxf>
      <font>
        <b/>
        <i val="0"/>
        <color rgb="FFFFFFFF"/>
      </font>
      <fill>
        <patternFill>
          <bgColor rgb="FFFF0000"/>
        </patternFill>
      </fill>
      <border/>
    </dxf>
    <dxf>
      <font>
        <b/>
        <i val="0"/>
        <color rgb="FFFFFFFF"/>
      </font>
      <fill>
        <patternFill>
          <bgColor rgb="FFFF6600"/>
        </patternFill>
      </fill>
      <border/>
    </dxf>
    <dxf>
      <font>
        <b/>
        <i val="0"/>
        <color rgb="FFFFFFFF"/>
      </font>
      <fill>
        <patternFill>
          <bgColor rgb="FF800000"/>
        </patternFill>
      </fill>
      <border/>
    </dxf>
    <dxf>
      <font>
        <b/>
        <i val="0"/>
        <color rgb="FFFFFFFF"/>
      </font>
      <fill>
        <patternFill>
          <bgColor rgb="FF008000"/>
        </patternFill>
      </fill>
      <border/>
    </dxf>
    <dxf>
      <font>
        <color auto="1"/>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85"/>
          <c:y val="0.0395"/>
          <c:w val="0.55575"/>
          <c:h val="0.87975"/>
        </c:manualLayout>
      </c:layout>
      <c:radarChart>
        <c:radarStyle val="marker"/>
        <c:varyColors val="0"/>
        <c:ser>
          <c:idx val="0"/>
          <c:order val="0"/>
          <c:tx>
            <c:v>SB</c:v>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FF9900"/>
              </a:solidFill>
              <a:ln>
                <a:solidFill>
                  <a:srgbClr val="FF9900"/>
                </a:solidFill>
              </a:ln>
            </c:spPr>
          </c:marker>
          <c:cat>
            <c:strRef>
              <c:f>(Berechnung!$L$8:$L$14,Berechnung!$L$16:$L$18,Berechnung!$L$20:$L$21,Berechnung!$L$23,Berechnung!$L$26:$L$27,Berechnung!$L$29:$L$30,Berechnung!$L$32:$L$38,Berechnung!$L$40,Berechnung!$L$42:$L$45,Berechnung!#REF!)</c:f>
              <c:strCache>
                <c:ptCount val="1"/>
                <c:pt idx="0">
                  <c:v>1</c:v>
                </c:pt>
              </c:strCache>
            </c:strRef>
          </c:cat>
          <c:val>
            <c:numRef>
              <c:f>(Berechnung!$M$8:$M$14,Berechnung!$M$16:$M$18,Berechnung!$M$20:$M$21,Berechnung!$M$23,Berechnung!$M$26:$M$27,Berechnung!$M$29:$M$30,Berechnung!$M$32:$M$38,Berechnung!$M$40,Berechnung!$M$42:$M$45,Berechnung!#REF!)</c:f>
              <c:numCache>
                <c:ptCount val="1"/>
                <c:pt idx="0">
                  <c:v>1</c:v>
                </c:pt>
              </c:numCache>
            </c:numRef>
          </c:val>
        </c:ser>
        <c:ser>
          <c:idx val="1"/>
          <c:order val="1"/>
          <c:tx>
            <c:v>1. FB</c:v>
          </c:tx>
          <c:extLst>
            <c:ext xmlns:c14="http://schemas.microsoft.com/office/drawing/2007/8/2/chart" uri="{6F2FDCE9-48DA-4B69-8628-5D25D57E5C99}">
              <c14:invertSolidFillFmt>
                <c14:spPr>
                  <a:solidFill>
                    <a:srgbClr val="000000"/>
                  </a:solidFill>
                </c14:spPr>
              </c14:invertSolidFillFmt>
            </c:ext>
          </c:extLst>
          <c:cat>
            <c:strRef>
              <c:f>(Berechnung!$L$8:$L$14,Berechnung!$L$16:$L$18,Berechnung!$L$20:$L$21,Berechnung!$L$23,Berechnung!$L$26:$L$27,Berechnung!$L$29:$L$30,Berechnung!$L$32:$L$38,Berechnung!$L$40,Berechnung!$L$42:$L$45,Berechnung!#REF!)</c:f>
              <c:strCache>
                <c:ptCount val="1"/>
                <c:pt idx="0">
                  <c:v>1</c:v>
                </c:pt>
              </c:strCache>
            </c:strRef>
          </c:cat>
          <c:val>
            <c:numRef>
              <c:f>(Berechnung!$N$8:$N$14,Berechnung!$N$16:$N$18,Berechnung!$N$20:$N$21,Berechnung!$N$23,Berechnung!$N$26:$N$27,Berechnung!$N$29:$N$30,Berechnung!$N$32:$N$38,Berechnung!$N$40,Berechnung!$N$42:$N$45,Berechnung!#REF!)</c:f>
              <c:numCache>
                <c:ptCount val="1"/>
                <c:pt idx="0">
                  <c:v>1</c:v>
                </c:pt>
              </c:numCache>
            </c:numRef>
          </c:val>
        </c:ser>
        <c:ser>
          <c:idx val="2"/>
          <c:order val="2"/>
          <c:tx>
            <c:v>2. FB</c:v>
          </c:tx>
          <c:extLst>
            <c:ext xmlns:c14="http://schemas.microsoft.com/office/drawing/2007/8/2/chart" uri="{6F2FDCE9-48DA-4B69-8628-5D25D57E5C99}">
              <c14:invertSolidFillFmt>
                <c14:spPr>
                  <a:solidFill>
                    <a:srgbClr val="000000"/>
                  </a:solidFill>
                </c14:spPr>
              </c14:invertSolidFillFmt>
            </c:ext>
          </c:extLst>
          <c:cat>
            <c:strRef>
              <c:f>(Berechnung!$L$8:$L$14,Berechnung!$L$16:$L$18,Berechnung!$L$20:$L$21,Berechnung!$L$23,Berechnung!$L$26:$L$27,Berechnung!$L$29:$L$30,Berechnung!$L$32:$L$38,Berechnung!$L$40,Berechnung!$L$42:$L$45,Berechnung!#REF!)</c:f>
              <c:strCache>
                <c:ptCount val="1"/>
                <c:pt idx="0">
                  <c:v>1</c:v>
                </c:pt>
              </c:strCache>
            </c:strRef>
          </c:cat>
          <c:val>
            <c:numRef>
              <c:f>(Berechnung!$O$8:$O$14,Berechnung!$O$16:$O$18,Berechnung!$O$20:$O$21,Berechnung!$O$23,Berechnung!$O$26:$O$27,Berechnung!$O$29:$O$30,Berechnung!$O$32:$O$38,Berechnung!$O$40,Berechnung!$O$42:$O$45,Berechnung!#REF!)</c:f>
              <c:numCache>
                <c:ptCount val="1"/>
                <c:pt idx="0">
                  <c:v>1</c:v>
                </c:pt>
              </c:numCache>
            </c:numRef>
          </c:val>
        </c:ser>
        <c:axId val="45050331"/>
        <c:axId val="38857304"/>
      </c:radarChart>
      <c:catAx>
        <c:axId val="45050331"/>
        <c:scaling>
          <c:orientation val="minMax"/>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8857304"/>
        <c:crosses val="autoZero"/>
        <c:auto val="1"/>
        <c:lblOffset val="100"/>
        <c:noMultiLvlLbl val="0"/>
      </c:catAx>
      <c:valAx>
        <c:axId val="38857304"/>
        <c:scaling>
          <c:orientation val="minMax"/>
          <c:max val="1"/>
          <c:min val="0"/>
        </c:scaling>
        <c:axPos val="l"/>
        <c:majorGridlines/>
        <c:delete val="0"/>
        <c:numFmt formatCode="0%" sourceLinked="0"/>
        <c:majorTickMark val="cross"/>
        <c:minorTickMark val="none"/>
        <c:tickLblPos val="nextTo"/>
        <c:txPr>
          <a:bodyPr/>
          <a:lstStyle/>
          <a:p>
            <a:pPr>
              <a:defRPr lang="en-US" cap="none" sz="925" b="0" i="0" u="none" baseline="0">
                <a:solidFill>
                  <a:srgbClr val="800000"/>
                </a:solidFill>
                <a:latin typeface="Arial"/>
                <a:ea typeface="Arial"/>
                <a:cs typeface="Arial"/>
              </a:defRPr>
            </a:pPr>
          </a:p>
        </c:txPr>
        <c:crossAx val="45050331"/>
        <c:crossesAt val="1"/>
        <c:crossBetween val="between"/>
        <c:dispUnits/>
        <c:majorUnit val="0.2"/>
        <c:minorUnit val="0.1"/>
      </c:valAx>
      <c:spPr>
        <a:noFill/>
        <a:ln>
          <a:noFill/>
        </a:ln>
      </c:spPr>
    </c:plotArea>
    <c:legend>
      <c:legendPos val="r"/>
      <c:layout>
        <c:manualLayout>
          <c:xMode val="edge"/>
          <c:yMode val="edge"/>
          <c:x val="0.788"/>
          <c:y val="0.92575"/>
        </c:manualLayout>
      </c:layout>
      <c:overlay val="0"/>
      <c:spPr>
        <a:solidFill>
          <a:srgbClr val="C0C0C0"/>
        </a:solidFill>
      </c:spPr>
      <c:txPr>
        <a:bodyPr vert="horz" rot="0"/>
        <a:lstStyle/>
        <a:p>
          <a:pPr>
            <a:defRPr lang="en-US" cap="none" sz="1125" b="0" i="0" u="none" baseline="0">
              <a:latin typeface="Arial"/>
              <a:ea typeface="Arial"/>
              <a:cs typeface="Arial"/>
            </a:defRPr>
          </a:pPr>
        </a:p>
      </c:txPr>
    </c:legend>
    <c:plotVisOnly val="1"/>
    <c:dispBlanksAs val="gap"/>
    <c:showDLblsOverMax val="0"/>
  </c:chart>
  <c:spPr>
    <a:solidFill>
      <a:srgbClr val="C0C0C0"/>
    </a:solidFill>
    <a:ln w="3175">
      <a:noFill/>
    </a:ln>
  </c:spPr>
  <c:txPr>
    <a:bodyPr vert="horz" rot="0"/>
    <a:lstStyle/>
    <a:p>
      <a:pPr>
        <a:defRPr lang="en-US" cap="none" sz="17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775"/>
          <c:y val="0.05475"/>
          <c:w val="0.55575"/>
          <c:h val="0.89375"/>
        </c:manualLayout>
      </c:layout>
      <c:radarChart>
        <c:radarStyle val="marker"/>
        <c:varyColors val="0"/>
        <c:ser>
          <c:idx val="0"/>
          <c:order val="0"/>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FF9900"/>
              </a:solidFill>
              <a:ln>
                <a:solidFill>
                  <a:srgbClr val="FF9900"/>
                </a:solidFill>
              </a:ln>
            </c:spPr>
          </c:marker>
          <c:cat>
            <c:strRef>
              <c:f>(Berechnung!$C$8:$C$14,Berechnung!$C$16:$C$18,Berechnung!$C$20:$C$21,Berechnung!$C$23,Berechnung!$C$26:$C$27,Berechnung!$C$29:$C$30,Berechnung!$C$32:$C$38,Berechnung!$C$40,Berechnung!$C$42:$C$45)</c:f>
              <c:strCache>
                <c:ptCount val="29"/>
                <c:pt idx="0">
                  <c:v>Alter</c:v>
                </c:pt>
                <c:pt idx="1">
                  <c:v>Ausbildung</c:v>
                </c:pt>
                <c:pt idx="2">
                  <c:v>Lernbereitschaft</c:v>
                </c:pt>
                <c:pt idx="3">
                  <c:v>Soziale Kompetenz</c:v>
                </c:pt>
                <c:pt idx="4">
                  <c:v>Unternehmerische Ausrichtung</c:v>
                </c:pt>
                <c:pt idx="5">
                  <c:v>Führungsstruktur</c:v>
                </c:pt>
                <c:pt idx="6">
                  <c:v>Motivationsstärke</c:v>
                </c:pt>
                <c:pt idx="7">
                  <c:v>Beratungs- &amp; Servicequalität</c:v>
                </c:pt>
                <c:pt idx="8">
                  <c:v>Planungs- &amp; Arbeitsvorbereitungsqualität</c:v>
                </c:pt>
                <c:pt idx="9">
                  <c:v>Handwerkliche Ausführungsqualität</c:v>
                </c:pt>
                <c:pt idx="10">
                  <c:v>Lernbereitschaft</c:v>
                </c:pt>
                <c:pt idx="11">
                  <c:v>Motivation</c:v>
                </c:pt>
                <c:pt idx="12">
                  <c:v>Spezialisierung</c:v>
                </c:pt>
                <c:pt idx="13">
                  <c:v>Moderne Kommmunikationsmittel</c:v>
                </c:pt>
                <c:pt idx="14">
                  <c:v>Technische Ausstattungsqualität</c:v>
                </c:pt>
                <c:pt idx="15">
                  <c:v>Vertretungsregelung</c:v>
                </c:pt>
                <c:pt idx="16">
                  <c:v>Nachfolgeregelung</c:v>
                </c:pt>
                <c:pt idx="17">
                  <c:v>Mitarbeiteranzahl</c:v>
                </c:pt>
                <c:pt idx="18">
                  <c:v>Personalintensität</c:v>
                </c:pt>
                <c:pt idx="19">
                  <c:v>Umsatzrentabilität</c:v>
                </c:pt>
                <c:pt idx="20">
                  <c:v>Liquidität II. Grades</c:v>
                </c:pt>
                <c:pt idx="21">
                  <c:v>Cash-Flow</c:v>
                </c:pt>
                <c:pt idx="22">
                  <c:v>Eigenkapitalquote</c:v>
                </c:pt>
                <c:pt idx="23">
                  <c:v>Verschuldungsgrad</c:v>
                </c:pt>
                <c:pt idx="24">
                  <c:v>Unternehmensrating</c:v>
                </c:pt>
                <c:pt idx="25">
                  <c:v>Marktgröße</c:v>
                </c:pt>
                <c:pt idx="26">
                  <c:v>Eigener Marktanteil</c:v>
                </c:pt>
                <c:pt idx="27">
                  <c:v>Marktanteil d. größten Mitbewerbers</c:v>
                </c:pt>
                <c:pt idx="28">
                  <c:v>Marktanteil d. zweitgrößten Mitbewerbers</c:v>
                </c:pt>
              </c:strCache>
            </c:strRef>
          </c:cat>
          <c:val>
            <c:numRef>
              <c:f>(Berechnung!$E$8:$E$14,Berechnung!$E$16:$E$18,Berechnung!$E$20:$E$21,Berechnung!$E$23,Berechnung!$E$26:$E$27,Berechnung!$E$29:$E$30,Berechnung!$E$32:$E$38,Berechnung!$E$40,Berechnung!$E$42:$E$45)</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er>
        <c:axId val="46171193"/>
        <c:axId val="31154126"/>
      </c:radarChart>
      <c:catAx>
        <c:axId val="46171193"/>
        <c:scaling>
          <c:orientation val="minMax"/>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1154126"/>
        <c:crosses val="autoZero"/>
        <c:auto val="1"/>
        <c:lblOffset val="100"/>
        <c:noMultiLvlLbl val="0"/>
      </c:catAx>
      <c:valAx>
        <c:axId val="31154126"/>
        <c:scaling>
          <c:orientation val="minMax"/>
          <c:max val="1"/>
          <c:min val="0"/>
        </c:scaling>
        <c:axPos val="l"/>
        <c:majorGridlines/>
        <c:delete val="0"/>
        <c:numFmt formatCode="0%" sourceLinked="0"/>
        <c:majorTickMark val="cross"/>
        <c:minorTickMark val="none"/>
        <c:tickLblPos val="nextTo"/>
        <c:txPr>
          <a:bodyPr/>
          <a:lstStyle/>
          <a:p>
            <a:pPr>
              <a:defRPr lang="en-US" cap="none" sz="800" b="0" i="0" u="none" baseline="0">
                <a:solidFill>
                  <a:srgbClr val="800000"/>
                </a:solidFill>
                <a:latin typeface="Arial"/>
                <a:ea typeface="Arial"/>
                <a:cs typeface="Arial"/>
              </a:defRPr>
            </a:pPr>
          </a:p>
        </c:txPr>
        <c:crossAx val="46171193"/>
        <c:crossesAt val="1"/>
        <c:crossBetween val="between"/>
        <c:dispUnits/>
        <c:majorUnit val="0.2"/>
        <c:minorUnit val="0.1"/>
      </c:valAx>
      <c:spPr>
        <a:noFill/>
        <a:ln>
          <a:noFill/>
        </a:ln>
      </c:spPr>
    </c:plotArea>
    <c:plotVisOnly val="1"/>
    <c:dispBlanksAs val="gap"/>
    <c:showDLblsOverMax val="0"/>
  </c:chart>
  <c:spPr>
    <a:solidFill>
      <a:srgbClr val="C0C0C0"/>
    </a:solidFill>
    <a:ln w="3175">
      <a:noFill/>
    </a:ln>
  </c:spPr>
  <c:txPr>
    <a:bodyPr vert="horz" rot="0"/>
    <a:lstStyle/>
    <a:p>
      <a:pPr>
        <a:defRPr lang="en-US" cap="none" sz="167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9.emf" /></Relationships>
</file>

<file path=xl/drawings/_rels/drawing3.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emf" /><Relationship Id="rId3" Type="http://schemas.openxmlformats.org/officeDocument/2006/relationships/image" Target="../media/image6.emf" /><Relationship Id="rId4"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1.emf" /><Relationship Id="rId3" Type="http://schemas.openxmlformats.org/officeDocument/2006/relationships/image" Target="../media/image5.emf" /><Relationship Id="rId4"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11</xdr:row>
      <xdr:rowOff>85725</xdr:rowOff>
    </xdr:from>
    <xdr:to>
      <xdr:col>17</xdr:col>
      <xdr:colOff>133350</xdr:colOff>
      <xdr:row>11</xdr:row>
      <xdr:rowOff>85725</xdr:rowOff>
    </xdr:to>
    <xdr:sp>
      <xdr:nvSpPr>
        <xdr:cNvPr id="1" name="Line 1"/>
        <xdr:cNvSpPr>
          <a:spLocks/>
        </xdr:cNvSpPr>
      </xdr:nvSpPr>
      <xdr:spPr>
        <a:xfrm>
          <a:off x="28575" y="2038350"/>
          <a:ext cx="93154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xdr:colOff>
      <xdr:row>6</xdr:row>
      <xdr:rowOff>142875</xdr:rowOff>
    </xdr:from>
    <xdr:to>
      <xdr:col>7</xdr:col>
      <xdr:colOff>85725</xdr:colOff>
      <xdr:row>8</xdr:row>
      <xdr:rowOff>47625</xdr:rowOff>
    </xdr:to>
    <xdr:pic>
      <xdr:nvPicPr>
        <xdr:cNvPr id="1" name="ComboBox1"/>
        <xdr:cNvPicPr preferRelativeResize="1">
          <a:picLocks noChangeAspect="1"/>
        </xdr:cNvPicPr>
      </xdr:nvPicPr>
      <xdr:blipFill>
        <a:blip r:embed="rId1"/>
        <a:stretch>
          <a:fillRect/>
        </a:stretch>
      </xdr:blipFill>
      <xdr:spPr>
        <a:xfrm>
          <a:off x="314325" y="1228725"/>
          <a:ext cx="4762500" cy="228600"/>
        </a:xfrm>
        <a:prstGeom prst="rect">
          <a:avLst/>
        </a:prstGeom>
        <a:noFill/>
        <a:ln w="9525" cmpd="sng">
          <a:noFill/>
        </a:ln>
      </xdr:spPr>
    </xdr:pic>
    <xdr:clientData/>
  </xdr:twoCellAnchor>
  <xdr:twoCellAnchor editAs="oneCell">
    <xdr:from>
      <xdr:col>1</xdr:col>
      <xdr:colOff>133350</xdr:colOff>
      <xdr:row>14</xdr:row>
      <xdr:rowOff>133350</xdr:rowOff>
    </xdr:from>
    <xdr:to>
      <xdr:col>7</xdr:col>
      <xdr:colOff>85725</xdr:colOff>
      <xdr:row>16</xdr:row>
      <xdr:rowOff>38100</xdr:rowOff>
    </xdr:to>
    <xdr:pic>
      <xdr:nvPicPr>
        <xdr:cNvPr id="2" name="ComboBox4"/>
        <xdr:cNvPicPr preferRelativeResize="1">
          <a:picLocks noChangeAspect="1"/>
        </xdr:cNvPicPr>
      </xdr:nvPicPr>
      <xdr:blipFill>
        <a:blip r:embed="rId1"/>
        <a:stretch>
          <a:fillRect/>
        </a:stretch>
      </xdr:blipFill>
      <xdr:spPr>
        <a:xfrm>
          <a:off x="314325" y="2028825"/>
          <a:ext cx="4762500" cy="228600"/>
        </a:xfrm>
        <a:prstGeom prst="rect">
          <a:avLst/>
        </a:prstGeom>
        <a:noFill/>
        <a:ln w="9525" cmpd="sng">
          <a:noFill/>
        </a:ln>
      </xdr:spPr>
    </xdr:pic>
    <xdr:clientData/>
  </xdr:twoCellAnchor>
  <xdr:twoCellAnchor editAs="oneCell">
    <xdr:from>
      <xdr:col>1</xdr:col>
      <xdr:colOff>133350</xdr:colOff>
      <xdr:row>22</xdr:row>
      <xdr:rowOff>142875</xdr:rowOff>
    </xdr:from>
    <xdr:to>
      <xdr:col>7</xdr:col>
      <xdr:colOff>85725</xdr:colOff>
      <xdr:row>24</xdr:row>
      <xdr:rowOff>47625</xdr:rowOff>
    </xdr:to>
    <xdr:pic>
      <xdr:nvPicPr>
        <xdr:cNvPr id="3" name="ComboBox7"/>
        <xdr:cNvPicPr preferRelativeResize="1">
          <a:picLocks noChangeAspect="1"/>
        </xdr:cNvPicPr>
      </xdr:nvPicPr>
      <xdr:blipFill>
        <a:blip r:embed="rId1"/>
        <a:stretch>
          <a:fillRect/>
        </a:stretch>
      </xdr:blipFill>
      <xdr:spPr>
        <a:xfrm>
          <a:off x="314325" y="2847975"/>
          <a:ext cx="4762500" cy="228600"/>
        </a:xfrm>
        <a:prstGeom prst="rect">
          <a:avLst/>
        </a:prstGeom>
        <a:noFill/>
        <a:ln w="9525" cmpd="sng">
          <a:noFill/>
        </a:ln>
      </xdr:spPr>
    </xdr:pic>
    <xdr:clientData/>
  </xdr:twoCellAnchor>
  <xdr:twoCellAnchor editAs="oneCell">
    <xdr:from>
      <xdr:col>1</xdr:col>
      <xdr:colOff>133350</xdr:colOff>
      <xdr:row>30</xdr:row>
      <xdr:rowOff>152400</xdr:rowOff>
    </xdr:from>
    <xdr:to>
      <xdr:col>7</xdr:col>
      <xdr:colOff>85725</xdr:colOff>
      <xdr:row>32</xdr:row>
      <xdr:rowOff>57150</xdr:rowOff>
    </xdr:to>
    <xdr:pic>
      <xdr:nvPicPr>
        <xdr:cNvPr id="4" name="ComboBox10"/>
        <xdr:cNvPicPr preferRelativeResize="1">
          <a:picLocks noChangeAspect="1"/>
        </xdr:cNvPicPr>
      </xdr:nvPicPr>
      <xdr:blipFill>
        <a:blip r:embed="rId1"/>
        <a:stretch>
          <a:fillRect/>
        </a:stretch>
      </xdr:blipFill>
      <xdr:spPr>
        <a:xfrm>
          <a:off x="314325" y="3667125"/>
          <a:ext cx="4762500" cy="228600"/>
        </a:xfrm>
        <a:prstGeom prst="rect">
          <a:avLst/>
        </a:prstGeom>
        <a:noFill/>
        <a:ln w="9525" cmpd="sng">
          <a:noFill/>
        </a:ln>
      </xdr:spPr>
    </xdr:pic>
    <xdr:clientData/>
  </xdr:twoCellAnchor>
  <xdr:twoCellAnchor editAs="oneCell">
    <xdr:from>
      <xdr:col>1</xdr:col>
      <xdr:colOff>133350</xdr:colOff>
      <xdr:row>38</xdr:row>
      <xdr:rowOff>142875</xdr:rowOff>
    </xdr:from>
    <xdr:to>
      <xdr:col>7</xdr:col>
      <xdr:colOff>85725</xdr:colOff>
      <xdr:row>40</xdr:row>
      <xdr:rowOff>47625</xdr:rowOff>
    </xdr:to>
    <xdr:pic>
      <xdr:nvPicPr>
        <xdr:cNvPr id="5" name="ComboBox13"/>
        <xdr:cNvPicPr preferRelativeResize="1">
          <a:picLocks noChangeAspect="1"/>
        </xdr:cNvPicPr>
      </xdr:nvPicPr>
      <xdr:blipFill>
        <a:blip r:embed="rId1"/>
        <a:stretch>
          <a:fillRect/>
        </a:stretch>
      </xdr:blipFill>
      <xdr:spPr>
        <a:xfrm>
          <a:off x="314325" y="4467225"/>
          <a:ext cx="4762500" cy="228600"/>
        </a:xfrm>
        <a:prstGeom prst="rect">
          <a:avLst/>
        </a:prstGeom>
        <a:noFill/>
        <a:ln w="9525" cmpd="sng">
          <a:noFill/>
        </a:ln>
      </xdr:spPr>
    </xdr:pic>
    <xdr:clientData/>
  </xdr:twoCellAnchor>
  <xdr:twoCellAnchor editAs="oneCell">
    <xdr:from>
      <xdr:col>1</xdr:col>
      <xdr:colOff>133350</xdr:colOff>
      <xdr:row>46</xdr:row>
      <xdr:rowOff>142875</xdr:rowOff>
    </xdr:from>
    <xdr:to>
      <xdr:col>7</xdr:col>
      <xdr:colOff>85725</xdr:colOff>
      <xdr:row>48</xdr:row>
      <xdr:rowOff>47625</xdr:rowOff>
    </xdr:to>
    <xdr:pic>
      <xdr:nvPicPr>
        <xdr:cNvPr id="6" name="ComboBox16"/>
        <xdr:cNvPicPr preferRelativeResize="1">
          <a:picLocks noChangeAspect="1"/>
        </xdr:cNvPicPr>
      </xdr:nvPicPr>
      <xdr:blipFill>
        <a:blip r:embed="rId1"/>
        <a:stretch>
          <a:fillRect/>
        </a:stretch>
      </xdr:blipFill>
      <xdr:spPr>
        <a:xfrm>
          <a:off x="314325" y="5276850"/>
          <a:ext cx="4762500" cy="228600"/>
        </a:xfrm>
        <a:prstGeom prst="rect">
          <a:avLst/>
        </a:prstGeom>
        <a:noFill/>
        <a:ln w="9525" cmpd="sng">
          <a:noFill/>
        </a:ln>
      </xdr:spPr>
    </xdr:pic>
    <xdr:clientData/>
  </xdr:twoCellAnchor>
  <xdr:twoCellAnchor editAs="oneCell">
    <xdr:from>
      <xdr:col>1</xdr:col>
      <xdr:colOff>133350</xdr:colOff>
      <xdr:row>54</xdr:row>
      <xdr:rowOff>142875</xdr:rowOff>
    </xdr:from>
    <xdr:to>
      <xdr:col>7</xdr:col>
      <xdr:colOff>85725</xdr:colOff>
      <xdr:row>56</xdr:row>
      <xdr:rowOff>47625</xdr:rowOff>
    </xdr:to>
    <xdr:pic>
      <xdr:nvPicPr>
        <xdr:cNvPr id="7" name="ComboBox19"/>
        <xdr:cNvPicPr preferRelativeResize="1">
          <a:picLocks noChangeAspect="1"/>
        </xdr:cNvPicPr>
      </xdr:nvPicPr>
      <xdr:blipFill>
        <a:blip r:embed="rId1"/>
        <a:stretch>
          <a:fillRect/>
        </a:stretch>
      </xdr:blipFill>
      <xdr:spPr>
        <a:xfrm>
          <a:off x="314325" y="6086475"/>
          <a:ext cx="4762500" cy="228600"/>
        </a:xfrm>
        <a:prstGeom prst="rect">
          <a:avLst/>
        </a:prstGeom>
        <a:noFill/>
        <a:ln w="9525" cmpd="sng">
          <a:noFill/>
        </a:ln>
      </xdr:spPr>
    </xdr:pic>
    <xdr:clientData/>
  </xdr:twoCellAnchor>
  <xdr:twoCellAnchor editAs="oneCell">
    <xdr:from>
      <xdr:col>1</xdr:col>
      <xdr:colOff>133350</xdr:colOff>
      <xdr:row>63</xdr:row>
      <xdr:rowOff>152400</xdr:rowOff>
    </xdr:from>
    <xdr:to>
      <xdr:col>7</xdr:col>
      <xdr:colOff>85725</xdr:colOff>
      <xdr:row>65</xdr:row>
      <xdr:rowOff>57150</xdr:rowOff>
    </xdr:to>
    <xdr:pic>
      <xdr:nvPicPr>
        <xdr:cNvPr id="8" name="ComboBox22"/>
        <xdr:cNvPicPr preferRelativeResize="1">
          <a:picLocks noChangeAspect="1"/>
        </xdr:cNvPicPr>
      </xdr:nvPicPr>
      <xdr:blipFill>
        <a:blip r:embed="rId1"/>
        <a:stretch>
          <a:fillRect/>
        </a:stretch>
      </xdr:blipFill>
      <xdr:spPr>
        <a:xfrm>
          <a:off x="314325" y="7096125"/>
          <a:ext cx="4762500" cy="228600"/>
        </a:xfrm>
        <a:prstGeom prst="rect">
          <a:avLst/>
        </a:prstGeom>
        <a:noFill/>
        <a:ln w="9525" cmpd="sng">
          <a:noFill/>
        </a:ln>
      </xdr:spPr>
    </xdr:pic>
    <xdr:clientData/>
  </xdr:twoCellAnchor>
  <xdr:twoCellAnchor editAs="oneCell">
    <xdr:from>
      <xdr:col>1</xdr:col>
      <xdr:colOff>133350</xdr:colOff>
      <xdr:row>71</xdr:row>
      <xdr:rowOff>142875</xdr:rowOff>
    </xdr:from>
    <xdr:to>
      <xdr:col>7</xdr:col>
      <xdr:colOff>85725</xdr:colOff>
      <xdr:row>73</xdr:row>
      <xdr:rowOff>47625</xdr:rowOff>
    </xdr:to>
    <xdr:pic>
      <xdr:nvPicPr>
        <xdr:cNvPr id="9" name="ComboBox25"/>
        <xdr:cNvPicPr preferRelativeResize="1">
          <a:picLocks noChangeAspect="1"/>
        </xdr:cNvPicPr>
      </xdr:nvPicPr>
      <xdr:blipFill>
        <a:blip r:embed="rId1"/>
        <a:stretch>
          <a:fillRect/>
        </a:stretch>
      </xdr:blipFill>
      <xdr:spPr>
        <a:xfrm>
          <a:off x="314325" y="7896225"/>
          <a:ext cx="4762500" cy="228600"/>
        </a:xfrm>
        <a:prstGeom prst="rect">
          <a:avLst/>
        </a:prstGeom>
        <a:noFill/>
        <a:ln w="9525" cmpd="sng">
          <a:noFill/>
        </a:ln>
      </xdr:spPr>
    </xdr:pic>
    <xdr:clientData/>
  </xdr:twoCellAnchor>
  <xdr:twoCellAnchor editAs="oneCell">
    <xdr:from>
      <xdr:col>1</xdr:col>
      <xdr:colOff>133350</xdr:colOff>
      <xdr:row>79</xdr:row>
      <xdr:rowOff>133350</xdr:rowOff>
    </xdr:from>
    <xdr:to>
      <xdr:col>7</xdr:col>
      <xdr:colOff>85725</xdr:colOff>
      <xdr:row>81</xdr:row>
      <xdr:rowOff>38100</xdr:rowOff>
    </xdr:to>
    <xdr:pic>
      <xdr:nvPicPr>
        <xdr:cNvPr id="10" name="ComboBox28"/>
        <xdr:cNvPicPr preferRelativeResize="1">
          <a:picLocks noChangeAspect="1"/>
        </xdr:cNvPicPr>
      </xdr:nvPicPr>
      <xdr:blipFill>
        <a:blip r:embed="rId1"/>
        <a:stretch>
          <a:fillRect/>
        </a:stretch>
      </xdr:blipFill>
      <xdr:spPr>
        <a:xfrm>
          <a:off x="314325" y="8696325"/>
          <a:ext cx="4762500" cy="228600"/>
        </a:xfrm>
        <a:prstGeom prst="rect">
          <a:avLst/>
        </a:prstGeom>
        <a:noFill/>
        <a:ln w="9525" cmpd="sng">
          <a:noFill/>
        </a:ln>
      </xdr:spPr>
    </xdr:pic>
    <xdr:clientData/>
  </xdr:twoCellAnchor>
  <xdr:twoCellAnchor editAs="oneCell">
    <xdr:from>
      <xdr:col>1</xdr:col>
      <xdr:colOff>133350</xdr:colOff>
      <xdr:row>88</xdr:row>
      <xdr:rowOff>142875</xdr:rowOff>
    </xdr:from>
    <xdr:to>
      <xdr:col>7</xdr:col>
      <xdr:colOff>85725</xdr:colOff>
      <xdr:row>90</xdr:row>
      <xdr:rowOff>47625</xdr:rowOff>
    </xdr:to>
    <xdr:pic>
      <xdr:nvPicPr>
        <xdr:cNvPr id="11" name="ComboBox31"/>
        <xdr:cNvPicPr preferRelativeResize="1">
          <a:picLocks noChangeAspect="1"/>
        </xdr:cNvPicPr>
      </xdr:nvPicPr>
      <xdr:blipFill>
        <a:blip r:embed="rId1"/>
        <a:stretch>
          <a:fillRect/>
        </a:stretch>
      </xdr:blipFill>
      <xdr:spPr>
        <a:xfrm>
          <a:off x="314325" y="9705975"/>
          <a:ext cx="4762500" cy="228600"/>
        </a:xfrm>
        <a:prstGeom prst="rect">
          <a:avLst/>
        </a:prstGeom>
        <a:noFill/>
        <a:ln w="9525" cmpd="sng">
          <a:noFill/>
        </a:ln>
      </xdr:spPr>
    </xdr:pic>
    <xdr:clientData/>
  </xdr:twoCellAnchor>
  <xdr:twoCellAnchor editAs="oneCell">
    <xdr:from>
      <xdr:col>1</xdr:col>
      <xdr:colOff>133350</xdr:colOff>
      <xdr:row>96</xdr:row>
      <xdr:rowOff>133350</xdr:rowOff>
    </xdr:from>
    <xdr:to>
      <xdr:col>7</xdr:col>
      <xdr:colOff>85725</xdr:colOff>
      <xdr:row>98</xdr:row>
      <xdr:rowOff>38100</xdr:rowOff>
    </xdr:to>
    <xdr:pic>
      <xdr:nvPicPr>
        <xdr:cNvPr id="12" name="ComboBox34"/>
        <xdr:cNvPicPr preferRelativeResize="1">
          <a:picLocks noChangeAspect="1"/>
        </xdr:cNvPicPr>
      </xdr:nvPicPr>
      <xdr:blipFill>
        <a:blip r:embed="rId1"/>
        <a:stretch>
          <a:fillRect/>
        </a:stretch>
      </xdr:blipFill>
      <xdr:spPr>
        <a:xfrm>
          <a:off x="314325" y="10506075"/>
          <a:ext cx="4762500" cy="228600"/>
        </a:xfrm>
        <a:prstGeom prst="rect">
          <a:avLst/>
        </a:prstGeom>
        <a:noFill/>
        <a:ln w="9525" cmpd="sng">
          <a:noFill/>
        </a:ln>
      </xdr:spPr>
    </xdr:pic>
    <xdr:clientData/>
  </xdr:twoCellAnchor>
  <xdr:twoCellAnchor editAs="oneCell">
    <xdr:from>
      <xdr:col>1</xdr:col>
      <xdr:colOff>133350</xdr:colOff>
      <xdr:row>105</xdr:row>
      <xdr:rowOff>142875</xdr:rowOff>
    </xdr:from>
    <xdr:to>
      <xdr:col>7</xdr:col>
      <xdr:colOff>85725</xdr:colOff>
      <xdr:row>107</xdr:row>
      <xdr:rowOff>47625</xdr:rowOff>
    </xdr:to>
    <xdr:pic>
      <xdr:nvPicPr>
        <xdr:cNvPr id="13" name="ComboBox37"/>
        <xdr:cNvPicPr preferRelativeResize="1">
          <a:picLocks noChangeAspect="1"/>
        </xdr:cNvPicPr>
      </xdr:nvPicPr>
      <xdr:blipFill>
        <a:blip r:embed="rId1"/>
        <a:stretch>
          <a:fillRect/>
        </a:stretch>
      </xdr:blipFill>
      <xdr:spPr>
        <a:xfrm>
          <a:off x="314325" y="11515725"/>
          <a:ext cx="4762500" cy="228600"/>
        </a:xfrm>
        <a:prstGeom prst="rect">
          <a:avLst/>
        </a:prstGeom>
        <a:noFill/>
        <a:ln w="9525" cmpd="sng">
          <a:noFill/>
        </a:ln>
      </xdr:spPr>
    </xdr:pic>
    <xdr:clientData/>
  </xdr:twoCellAnchor>
  <xdr:twoCellAnchor editAs="oneCell">
    <xdr:from>
      <xdr:col>1</xdr:col>
      <xdr:colOff>133350</xdr:colOff>
      <xdr:row>116</xdr:row>
      <xdr:rowOff>142875</xdr:rowOff>
    </xdr:from>
    <xdr:to>
      <xdr:col>7</xdr:col>
      <xdr:colOff>85725</xdr:colOff>
      <xdr:row>118</xdr:row>
      <xdr:rowOff>47625</xdr:rowOff>
    </xdr:to>
    <xdr:pic>
      <xdr:nvPicPr>
        <xdr:cNvPr id="14" name="ComboBox40"/>
        <xdr:cNvPicPr preferRelativeResize="1">
          <a:picLocks noChangeAspect="1"/>
        </xdr:cNvPicPr>
      </xdr:nvPicPr>
      <xdr:blipFill>
        <a:blip r:embed="rId1"/>
        <a:stretch>
          <a:fillRect/>
        </a:stretch>
      </xdr:blipFill>
      <xdr:spPr>
        <a:xfrm>
          <a:off x="314325" y="12715875"/>
          <a:ext cx="4762500" cy="228600"/>
        </a:xfrm>
        <a:prstGeom prst="rect">
          <a:avLst/>
        </a:prstGeom>
        <a:noFill/>
        <a:ln w="9525" cmpd="sng">
          <a:noFill/>
        </a:ln>
      </xdr:spPr>
    </xdr:pic>
    <xdr:clientData/>
  </xdr:twoCellAnchor>
  <xdr:twoCellAnchor editAs="oneCell">
    <xdr:from>
      <xdr:col>1</xdr:col>
      <xdr:colOff>133350</xdr:colOff>
      <xdr:row>133</xdr:row>
      <xdr:rowOff>123825</xdr:rowOff>
    </xdr:from>
    <xdr:to>
      <xdr:col>7</xdr:col>
      <xdr:colOff>85725</xdr:colOff>
      <xdr:row>135</xdr:row>
      <xdr:rowOff>28575</xdr:rowOff>
    </xdr:to>
    <xdr:pic>
      <xdr:nvPicPr>
        <xdr:cNvPr id="15" name="ComboBox46"/>
        <xdr:cNvPicPr preferRelativeResize="1">
          <a:picLocks noChangeAspect="1"/>
        </xdr:cNvPicPr>
      </xdr:nvPicPr>
      <xdr:blipFill>
        <a:blip r:embed="rId1"/>
        <a:stretch>
          <a:fillRect/>
        </a:stretch>
      </xdr:blipFill>
      <xdr:spPr>
        <a:xfrm>
          <a:off x="314325" y="14506575"/>
          <a:ext cx="4762500" cy="228600"/>
        </a:xfrm>
        <a:prstGeom prst="rect">
          <a:avLst/>
        </a:prstGeom>
        <a:noFill/>
        <a:ln w="9525" cmpd="sng">
          <a:noFill/>
        </a:ln>
      </xdr:spPr>
    </xdr:pic>
    <xdr:clientData/>
  </xdr:twoCellAnchor>
  <xdr:twoCellAnchor editAs="oneCell">
    <xdr:from>
      <xdr:col>1</xdr:col>
      <xdr:colOff>133350</xdr:colOff>
      <xdr:row>141</xdr:row>
      <xdr:rowOff>142875</xdr:rowOff>
    </xdr:from>
    <xdr:to>
      <xdr:col>7</xdr:col>
      <xdr:colOff>85725</xdr:colOff>
      <xdr:row>143</xdr:row>
      <xdr:rowOff>47625</xdr:rowOff>
    </xdr:to>
    <xdr:pic>
      <xdr:nvPicPr>
        <xdr:cNvPr id="16" name="ComboBox49"/>
        <xdr:cNvPicPr preferRelativeResize="1">
          <a:picLocks noChangeAspect="1"/>
        </xdr:cNvPicPr>
      </xdr:nvPicPr>
      <xdr:blipFill>
        <a:blip r:embed="rId1"/>
        <a:stretch>
          <a:fillRect/>
        </a:stretch>
      </xdr:blipFill>
      <xdr:spPr>
        <a:xfrm>
          <a:off x="314325" y="15335250"/>
          <a:ext cx="4762500" cy="228600"/>
        </a:xfrm>
        <a:prstGeom prst="rect">
          <a:avLst/>
        </a:prstGeom>
        <a:noFill/>
        <a:ln w="9525" cmpd="sng">
          <a:noFill/>
        </a:ln>
      </xdr:spPr>
    </xdr:pic>
    <xdr:clientData/>
  </xdr:twoCellAnchor>
  <xdr:twoCellAnchor editAs="oneCell">
    <xdr:from>
      <xdr:col>1</xdr:col>
      <xdr:colOff>133350</xdr:colOff>
      <xdr:row>150</xdr:row>
      <xdr:rowOff>133350</xdr:rowOff>
    </xdr:from>
    <xdr:to>
      <xdr:col>7</xdr:col>
      <xdr:colOff>85725</xdr:colOff>
      <xdr:row>152</xdr:row>
      <xdr:rowOff>38100</xdr:rowOff>
    </xdr:to>
    <xdr:pic>
      <xdr:nvPicPr>
        <xdr:cNvPr id="17" name="ComboBox52"/>
        <xdr:cNvPicPr preferRelativeResize="1">
          <a:picLocks noChangeAspect="1"/>
        </xdr:cNvPicPr>
      </xdr:nvPicPr>
      <xdr:blipFill>
        <a:blip r:embed="rId1"/>
        <a:stretch>
          <a:fillRect/>
        </a:stretch>
      </xdr:blipFill>
      <xdr:spPr>
        <a:xfrm>
          <a:off x="314325" y="16325850"/>
          <a:ext cx="4762500" cy="228600"/>
        </a:xfrm>
        <a:prstGeom prst="rect">
          <a:avLst/>
        </a:prstGeom>
        <a:noFill/>
        <a:ln w="9525" cmpd="sng">
          <a:noFill/>
        </a:ln>
      </xdr:spPr>
    </xdr:pic>
    <xdr:clientData/>
  </xdr:twoCellAnchor>
  <xdr:twoCellAnchor editAs="oneCell">
    <xdr:from>
      <xdr:col>1</xdr:col>
      <xdr:colOff>133350</xdr:colOff>
      <xdr:row>174</xdr:row>
      <xdr:rowOff>142875</xdr:rowOff>
    </xdr:from>
    <xdr:to>
      <xdr:col>7</xdr:col>
      <xdr:colOff>85725</xdr:colOff>
      <xdr:row>176</xdr:row>
      <xdr:rowOff>47625</xdr:rowOff>
    </xdr:to>
    <xdr:pic>
      <xdr:nvPicPr>
        <xdr:cNvPr id="18" name="ComboBox61"/>
        <xdr:cNvPicPr preferRelativeResize="1">
          <a:picLocks noChangeAspect="1"/>
        </xdr:cNvPicPr>
      </xdr:nvPicPr>
      <xdr:blipFill>
        <a:blip r:embed="rId1"/>
        <a:stretch>
          <a:fillRect/>
        </a:stretch>
      </xdr:blipFill>
      <xdr:spPr>
        <a:xfrm>
          <a:off x="314325" y="18764250"/>
          <a:ext cx="4762500" cy="228600"/>
        </a:xfrm>
        <a:prstGeom prst="rect">
          <a:avLst/>
        </a:prstGeom>
        <a:noFill/>
        <a:ln w="9525" cmpd="sng">
          <a:noFill/>
        </a:ln>
      </xdr:spPr>
    </xdr:pic>
    <xdr:clientData/>
  </xdr:twoCellAnchor>
  <xdr:twoCellAnchor editAs="oneCell">
    <xdr:from>
      <xdr:col>1</xdr:col>
      <xdr:colOff>133350</xdr:colOff>
      <xdr:row>182</xdr:row>
      <xdr:rowOff>133350</xdr:rowOff>
    </xdr:from>
    <xdr:to>
      <xdr:col>7</xdr:col>
      <xdr:colOff>85725</xdr:colOff>
      <xdr:row>184</xdr:row>
      <xdr:rowOff>38100</xdr:rowOff>
    </xdr:to>
    <xdr:pic>
      <xdr:nvPicPr>
        <xdr:cNvPr id="19" name="ComboBox64"/>
        <xdr:cNvPicPr preferRelativeResize="1">
          <a:picLocks noChangeAspect="1"/>
        </xdr:cNvPicPr>
      </xdr:nvPicPr>
      <xdr:blipFill>
        <a:blip r:embed="rId1"/>
        <a:stretch>
          <a:fillRect/>
        </a:stretch>
      </xdr:blipFill>
      <xdr:spPr>
        <a:xfrm>
          <a:off x="314325" y="19564350"/>
          <a:ext cx="4762500" cy="228600"/>
        </a:xfrm>
        <a:prstGeom prst="rect">
          <a:avLst/>
        </a:prstGeom>
        <a:noFill/>
        <a:ln w="9525" cmpd="sng">
          <a:noFill/>
        </a:ln>
      </xdr:spPr>
    </xdr:pic>
    <xdr:clientData/>
  </xdr:twoCellAnchor>
  <xdr:twoCellAnchor editAs="oneCell">
    <xdr:from>
      <xdr:col>1</xdr:col>
      <xdr:colOff>133350</xdr:colOff>
      <xdr:row>190</xdr:row>
      <xdr:rowOff>152400</xdr:rowOff>
    </xdr:from>
    <xdr:to>
      <xdr:col>7</xdr:col>
      <xdr:colOff>85725</xdr:colOff>
      <xdr:row>192</xdr:row>
      <xdr:rowOff>57150</xdr:rowOff>
    </xdr:to>
    <xdr:pic>
      <xdr:nvPicPr>
        <xdr:cNvPr id="20" name="ComboBox67"/>
        <xdr:cNvPicPr preferRelativeResize="1">
          <a:picLocks noChangeAspect="1"/>
        </xdr:cNvPicPr>
      </xdr:nvPicPr>
      <xdr:blipFill>
        <a:blip r:embed="rId1"/>
        <a:stretch>
          <a:fillRect/>
        </a:stretch>
      </xdr:blipFill>
      <xdr:spPr>
        <a:xfrm>
          <a:off x="314325" y="20393025"/>
          <a:ext cx="4762500" cy="228600"/>
        </a:xfrm>
        <a:prstGeom prst="rect">
          <a:avLst/>
        </a:prstGeom>
        <a:noFill/>
        <a:ln w="9525" cmpd="sng">
          <a:noFill/>
        </a:ln>
      </xdr:spPr>
    </xdr:pic>
    <xdr:clientData/>
  </xdr:twoCellAnchor>
  <xdr:twoCellAnchor editAs="oneCell">
    <xdr:from>
      <xdr:col>1</xdr:col>
      <xdr:colOff>133350</xdr:colOff>
      <xdr:row>198</xdr:row>
      <xdr:rowOff>142875</xdr:rowOff>
    </xdr:from>
    <xdr:to>
      <xdr:col>7</xdr:col>
      <xdr:colOff>85725</xdr:colOff>
      <xdr:row>200</xdr:row>
      <xdr:rowOff>47625</xdr:rowOff>
    </xdr:to>
    <xdr:pic>
      <xdr:nvPicPr>
        <xdr:cNvPr id="21" name="ComboBox70"/>
        <xdr:cNvPicPr preferRelativeResize="1">
          <a:picLocks noChangeAspect="1"/>
        </xdr:cNvPicPr>
      </xdr:nvPicPr>
      <xdr:blipFill>
        <a:blip r:embed="rId1"/>
        <a:stretch>
          <a:fillRect/>
        </a:stretch>
      </xdr:blipFill>
      <xdr:spPr>
        <a:xfrm>
          <a:off x="314325" y="21193125"/>
          <a:ext cx="4762500" cy="228600"/>
        </a:xfrm>
        <a:prstGeom prst="rect">
          <a:avLst/>
        </a:prstGeom>
        <a:noFill/>
        <a:ln w="9525" cmpd="sng">
          <a:noFill/>
        </a:ln>
      </xdr:spPr>
    </xdr:pic>
    <xdr:clientData/>
  </xdr:twoCellAnchor>
  <xdr:twoCellAnchor editAs="oneCell">
    <xdr:from>
      <xdr:col>1</xdr:col>
      <xdr:colOff>133350</xdr:colOff>
      <xdr:row>207</xdr:row>
      <xdr:rowOff>133350</xdr:rowOff>
    </xdr:from>
    <xdr:to>
      <xdr:col>7</xdr:col>
      <xdr:colOff>85725</xdr:colOff>
      <xdr:row>209</xdr:row>
      <xdr:rowOff>38100</xdr:rowOff>
    </xdr:to>
    <xdr:pic>
      <xdr:nvPicPr>
        <xdr:cNvPr id="22" name="ComboBox73"/>
        <xdr:cNvPicPr preferRelativeResize="1">
          <a:picLocks noChangeAspect="1"/>
        </xdr:cNvPicPr>
      </xdr:nvPicPr>
      <xdr:blipFill>
        <a:blip r:embed="rId1"/>
        <a:stretch>
          <a:fillRect/>
        </a:stretch>
      </xdr:blipFill>
      <xdr:spPr>
        <a:xfrm>
          <a:off x="314325" y="22183725"/>
          <a:ext cx="4762500" cy="228600"/>
        </a:xfrm>
        <a:prstGeom prst="rect">
          <a:avLst/>
        </a:prstGeom>
        <a:noFill/>
        <a:ln w="9525" cmpd="sng">
          <a:noFill/>
        </a:ln>
      </xdr:spPr>
    </xdr:pic>
    <xdr:clientData/>
  </xdr:twoCellAnchor>
  <xdr:twoCellAnchor editAs="oneCell">
    <xdr:from>
      <xdr:col>1</xdr:col>
      <xdr:colOff>133350</xdr:colOff>
      <xdr:row>217</xdr:row>
      <xdr:rowOff>142875</xdr:rowOff>
    </xdr:from>
    <xdr:to>
      <xdr:col>7</xdr:col>
      <xdr:colOff>85725</xdr:colOff>
      <xdr:row>219</xdr:row>
      <xdr:rowOff>47625</xdr:rowOff>
    </xdr:to>
    <xdr:pic>
      <xdr:nvPicPr>
        <xdr:cNvPr id="23" name="ComboBox76"/>
        <xdr:cNvPicPr preferRelativeResize="1">
          <a:picLocks noChangeAspect="1"/>
        </xdr:cNvPicPr>
      </xdr:nvPicPr>
      <xdr:blipFill>
        <a:blip r:embed="rId1"/>
        <a:stretch>
          <a:fillRect/>
        </a:stretch>
      </xdr:blipFill>
      <xdr:spPr>
        <a:xfrm>
          <a:off x="314325" y="23364825"/>
          <a:ext cx="4762500" cy="228600"/>
        </a:xfrm>
        <a:prstGeom prst="rect">
          <a:avLst/>
        </a:prstGeom>
        <a:noFill/>
        <a:ln w="9525" cmpd="sng">
          <a:noFill/>
        </a:ln>
      </xdr:spPr>
    </xdr:pic>
    <xdr:clientData/>
  </xdr:twoCellAnchor>
  <xdr:twoCellAnchor editAs="oneCell">
    <xdr:from>
      <xdr:col>1</xdr:col>
      <xdr:colOff>133350</xdr:colOff>
      <xdr:row>225</xdr:row>
      <xdr:rowOff>142875</xdr:rowOff>
    </xdr:from>
    <xdr:to>
      <xdr:col>7</xdr:col>
      <xdr:colOff>85725</xdr:colOff>
      <xdr:row>227</xdr:row>
      <xdr:rowOff>47625</xdr:rowOff>
    </xdr:to>
    <xdr:pic>
      <xdr:nvPicPr>
        <xdr:cNvPr id="24" name="ComboBox79"/>
        <xdr:cNvPicPr preferRelativeResize="1">
          <a:picLocks noChangeAspect="1"/>
        </xdr:cNvPicPr>
      </xdr:nvPicPr>
      <xdr:blipFill>
        <a:blip r:embed="rId1"/>
        <a:stretch>
          <a:fillRect/>
        </a:stretch>
      </xdr:blipFill>
      <xdr:spPr>
        <a:xfrm>
          <a:off x="314325" y="24174450"/>
          <a:ext cx="4762500" cy="228600"/>
        </a:xfrm>
        <a:prstGeom prst="rect">
          <a:avLst/>
        </a:prstGeom>
        <a:noFill/>
        <a:ln w="9525" cmpd="sng">
          <a:noFill/>
        </a:ln>
      </xdr:spPr>
    </xdr:pic>
    <xdr:clientData/>
  </xdr:twoCellAnchor>
  <xdr:twoCellAnchor editAs="oneCell">
    <xdr:from>
      <xdr:col>1</xdr:col>
      <xdr:colOff>133350</xdr:colOff>
      <xdr:row>233</xdr:row>
      <xdr:rowOff>133350</xdr:rowOff>
    </xdr:from>
    <xdr:to>
      <xdr:col>7</xdr:col>
      <xdr:colOff>85725</xdr:colOff>
      <xdr:row>235</xdr:row>
      <xdr:rowOff>38100</xdr:rowOff>
    </xdr:to>
    <xdr:pic>
      <xdr:nvPicPr>
        <xdr:cNvPr id="25" name="ComboBox82"/>
        <xdr:cNvPicPr preferRelativeResize="1">
          <a:picLocks noChangeAspect="1"/>
        </xdr:cNvPicPr>
      </xdr:nvPicPr>
      <xdr:blipFill>
        <a:blip r:embed="rId1"/>
        <a:stretch>
          <a:fillRect/>
        </a:stretch>
      </xdr:blipFill>
      <xdr:spPr>
        <a:xfrm>
          <a:off x="314325" y="24974550"/>
          <a:ext cx="4762500" cy="228600"/>
        </a:xfrm>
        <a:prstGeom prst="rect">
          <a:avLst/>
        </a:prstGeom>
        <a:noFill/>
        <a:ln w="9525" cmpd="sng">
          <a:noFill/>
        </a:ln>
      </xdr:spPr>
    </xdr:pic>
    <xdr:clientData/>
  </xdr:twoCellAnchor>
  <xdr:twoCellAnchor editAs="oneCell">
    <xdr:from>
      <xdr:col>1</xdr:col>
      <xdr:colOff>133350</xdr:colOff>
      <xdr:row>241</xdr:row>
      <xdr:rowOff>152400</xdr:rowOff>
    </xdr:from>
    <xdr:to>
      <xdr:col>7</xdr:col>
      <xdr:colOff>85725</xdr:colOff>
      <xdr:row>243</xdr:row>
      <xdr:rowOff>57150</xdr:rowOff>
    </xdr:to>
    <xdr:pic>
      <xdr:nvPicPr>
        <xdr:cNvPr id="26" name="ComboBox85"/>
        <xdr:cNvPicPr preferRelativeResize="1">
          <a:picLocks noChangeAspect="1"/>
        </xdr:cNvPicPr>
      </xdr:nvPicPr>
      <xdr:blipFill>
        <a:blip r:embed="rId1"/>
        <a:stretch>
          <a:fillRect/>
        </a:stretch>
      </xdr:blipFill>
      <xdr:spPr>
        <a:xfrm>
          <a:off x="314325" y="25803225"/>
          <a:ext cx="4762500" cy="228600"/>
        </a:xfrm>
        <a:prstGeom prst="rect">
          <a:avLst/>
        </a:prstGeom>
        <a:noFill/>
        <a:ln w="9525" cmpd="sng">
          <a:noFill/>
        </a:ln>
      </xdr:spPr>
    </xdr:pic>
    <xdr:clientData/>
  </xdr:twoCellAnchor>
  <xdr:twoCellAnchor editAs="oneCell">
    <xdr:from>
      <xdr:col>6</xdr:col>
      <xdr:colOff>28575</xdr:colOff>
      <xdr:row>3</xdr:row>
      <xdr:rowOff>9525</xdr:rowOff>
    </xdr:from>
    <xdr:to>
      <xdr:col>7</xdr:col>
      <xdr:colOff>9525</xdr:colOff>
      <xdr:row>4</xdr:row>
      <xdr:rowOff>190500</xdr:rowOff>
    </xdr:to>
    <xdr:pic>
      <xdr:nvPicPr>
        <xdr:cNvPr id="27" name="CommandButton3"/>
        <xdr:cNvPicPr preferRelativeResize="1">
          <a:picLocks noChangeAspect="1"/>
        </xdr:cNvPicPr>
      </xdr:nvPicPr>
      <xdr:blipFill>
        <a:blip r:embed="rId2"/>
        <a:stretch>
          <a:fillRect/>
        </a:stretch>
      </xdr:blipFill>
      <xdr:spPr>
        <a:xfrm>
          <a:off x="3590925" y="533400"/>
          <a:ext cx="1409700" cy="381000"/>
        </a:xfrm>
        <a:prstGeom prst="rect">
          <a:avLst/>
        </a:prstGeom>
        <a:noFill/>
        <a:ln w="9525" cmpd="sng">
          <a:noFill/>
        </a:ln>
      </xdr:spPr>
    </xdr:pic>
    <xdr:clientData/>
  </xdr:twoCellAnchor>
  <xdr:twoCellAnchor editAs="oneCell">
    <xdr:from>
      <xdr:col>1</xdr:col>
      <xdr:colOff>133350</xdr:colOff>
      <xdr:row>124</xdr:row>
      <xdr:rowOff>152400</xdr:rowOff>
    </xdr:from>
    <xdr:to>
      <xdr:col>7</xdr:col>
      <xdr:colOff>85725</xdr:colOff>
      <xdr:row>126</xdr:row>
      <xdr:rowOff>57150</xdr:rowOff>
    </xdr:to>
    <xdr:pic>
      <xdr:nvPicPr>
        <xdr:cNvPr id="28" name="ComboBox2"/>
        <xdr:cNvPicPr preferRelativeResize="1">
          <a:picLocks noChangeAspect="1"/>
        </xdr:cNvPicPr>
      </xdr:nvPicPr>
      <xdr:blipFill>
        <a:blip r:embed="rId1"/>
        <a:stretch>
          <a:fillRect/>
        </a:stretch>
      </xdr:blipFill>
      <xdr:spPr>
        <a:xfrm>
          <a:off x="314325" y="13535025"/>
          <a:ext cx="4762500" cy="228600"/>
        </a:xfrm>
        <a:prstGeom prst="rect">
          <a:avLst/>
        </a:prstGeom>
        <a:noFill/>
        <a:ln w="9525" cmpd="sng">
          <a:noFill/>
        </a:ln>
      </xdr:spPr>
    </xdr:pic>
    <xdr:clientData/>
  </xdr:twoCellAnchor>
  <xdr:twoCellAnchor editAs="oneCell">
    <xdr:from>
      <xdr:col>1</xdr:col>
      <xdr:colOff>133350</xdr:colOff>
      <xdr:row>158</xdr:row>
      <xdr:rowOff>133350</xdr:rowOff>
    </xdr:from>
    <xdr:to>
      <xdr:col>7</xdr:col>
      <xdr:colOff>85725</xdr:colOff>
      <xdr:row>160</xdr:row>
      <xdr:rowOff>38100</xdr:rowOff>
    </xdr:to>
    <xdr:pic>
      <xdr:nvPicPr>
        <xdr:cNvPr id="29" name="ComboBox3"/>
        <xdr:cNvPicPr preferRelativeResize="1">
          <a:picLocks noChangeAspect="1"/>
        </xdr:cNvPicPr>
      </xdr:nvPicPr>
      <xdr:blipFill>
        <a:blip r:embed="rId1"/>
        <a:stretch>
          <a:fillRect/>
        </a:stretch>
      </xdr:blipFill>
      <xdr:spPr>
        <a:xfrm>
          <a:off x="314325" y="17135475"/>
          <a:ext cx="4762500" cy="228600"/>
        </a:xfrm>
        <a:prstGeom prst="rect">
          <a:avLst/>
        </a:prstGeom>
        <a:noFill/>
        <a:ln w="9525" cmpd="sng">
          <a:noFill/>
        </a:ln>
      </xdr:spPr>
    </xdr:pic>
    <xdr:clientData/>
  </xdr:twoCellAnchor>
  <xdr:twoCellAnchor editAs="oneCell">
    <xdr:from>
      <xdr:col>1</xdr:col>
      <xdr:colOff>133350</xdr:colOff>
      <xdr:row>166</xdr:row>
      <xdr:rowOff>123825</xdr:rowOff>
    </xdr:from>
    <xdr:to>
      <xdr:col>7</xdr:col>
      <xdr:colOff>85725</xdr:colOff>
      <xdr:row>168</xdr:row>
      <xdr:rowOff>28575</xdr:rowOff>
    </xdr:to>
    <xdr:pic>
      <xdr:nvPicPr>
        <xdr:cNvPr id="30" name="ComboBox5"/>
        <xdr:cNvPicPr preferRelativeResize="1">
          <a:picLocks noChangeAspect="1"/>
        </xdr:cNvPicPr>
      </xdr:nvPicPr>
      <xdr:blipFill>
        <a:blip r:embed="rId1"/>
        <a:stretch>
          <a:fillRect/>
        </a:stretch>
      </xdr:blipFill>
      <xdr:spPr>
        <a:xfrm>
          <a:off x="314325" y="17935575"/>
          <a:ext cx="4762500" cy="228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275</xdr:row>
      <xdr:rowOff>85725</xdr:rowOff>
    </xdr:from>
    <xdr:to>
      <xdr:col>3</xdr:col>
      <xdr:colOff>333375</xdr:colOff>
      <xdr:row>278</xdr:row>
      <xdr:rowOff>19050</xdr:rowOff>
    </xdr:to>
    <xdr:pic>
      <xdr:nvPicPr>
        <xdr:cNvPr id="1" name="CommandButton1"/>
        <xdr:cNvPicPr preferRelativeResize="1">
          <a:picLocks noChangeAspect="1"/>
        </xdr:cNvPicPr>
      </xdr:nvPicPr>
      <xdr:blipFill>
        <a:blip r:embed="rId1"/>
        <a:stretch>
          <a:fillRect/>
        </a:stretch>
      </xdr:blipFill>
      <xdr:spPr>
        <a:xfrm>
          <a:off x="257175" y="29175075"/>
          <a:ext cx="2009775" cy="533400"/>
        </a:xfrm>
        <a:prstGeom prst="rect">
          <a:avLst/>
        </a:prstGeom>
        <a:noFill/>
        <a:ln w="9525" cmpd="sng">
          <a:noFill/>
        </a:ln>
      </xdr:spPr>
    </xdr:pic>
    <xdr:clientData/>
  </xdr:twoCellAnchor>
  <xdr:twoCellAnchor editAs="oneCell">
    <xdr:from>
      <xdr:col>2</xdr:col>
      <xdr:colOff>114300</xdr:colOff>
      <xdr:row>6</xdr:row>
      <xdr:rowOff>142875</xdr:rowOff>
    </xdr:from>
    <xdr:to>
      <xdr:col>3</xdr:col>
      <xdr:colOff>1104900</xdr:colOff>
      <xdr:row>8</xdr:row>
      <xdr:rowOff>47625</xdr:rowOff>
    </xdr:to>
    <xdr:pic>
      <xdr:nvPicPr>
        <xdr:cNvPr id="2" name="ComboBox1"/>
        <xdr:cNvPicPr preferRelativeResize="1">
          <a:picLocks noChangeAspect="1"/>
        </xdr:cNvPicPr>
      </xdr:nvPicPr>
      <xdr:blipFill>
        <a:blip r:embed="rId2"/>
        <a:stretch>
          <a:fillRect/>
        </a:stretch>
      </xdr:blipFill>
      <xdr:spPr>
        <a:xfrm>
          <a:off x="542925" y="1228725"/>
          <a:ext cx="2495550" cy="228600"/>
        </a:xfrm>
        <a:prstGeom prst="rect">
          <a:avLst/>
        </a:prstGeom>
        <a:noFill/>
        <a:ln w="9525" cmpd="sng">
          <a:noFill/>
        </a:ln>
      </xdr:spPr>
    </xdr:pic>
    <xdr:clientData/>
  </xdr:twoCellAnchor>
  <xdr:twoCellAnchor editAs="oneCell">
    <xdr:from>
      <xdr:col>2</xdr:col>
      <xdr:colOff>114300</xdr:colOff>
      <xdr:row>14</xdr:row>
      <xdr:rowOff>133350</xdr:rowOff>
    </xdr:from>
    <xdr:to>
      <xdr:col>3</xdr:col>
      <xdr:colOff>1104900</xdr:colOff>
      <xdr:row>16</xdr:row>
      <xdr:rowOff>38100</xdr:rowOff>
    </xdr:to>
    <xdr:pic>
      <xdr:nvPicPr>
        <xdr:cNvPr id="3" name="ComboBox4"/>
        <xdr:cNvPicPr preferRelativeResize="1">
          <a:picLocks noChangeAspect="1"/>
        </xdr:cNvPicPr>
      </xdr:nvPicPr>
      <xdr:blipFill>
        <a:blip r:embed="rId2"/>
        <a:stretch>
          <a:fillRect/>
        </a:stretch>
      </xdr:blipFill>
      <xdr:spPr>
        <a:xfrm>
          <a:off x="542925" y="2028825"/>
          <a:ext cx="2495550" cy="228600"/>
        </a:xfrm>
        <a:prstGeom prst="rect">
          <a:avLst/>
        </a:prstGeom>
        <a:noFill/>
        <a:ln w="9525" cmpd="sng">
          <a:noFill/>
        </a:ln>
      </xdr:spPr>
    </xdr:pic>
    <xdr:clientData/>
  </xdr:twoCellAnchor>
  <xdr:twoCellAnchor editAs="oneCell">
    <xdr:from>
      <xdr:col>2</xdr:col>
      <xdr:colOff>114300</xdr:colOff>
      <xdr:row>22</xdr:row>
      <xdr:rowOff>142875</xdr:rowOff>
    </xdr:from>
    <xdr:to>
      <xdr:col>3</xdr:col>
      <xdr:colOff>1104900</xdr:colOff>
      <xdr:row>24</xdr:row>
      <xdr:rowOff>47625</xdr:rowOff>
    </xdr:to>
    <xdr:pic>
      <xdr:nvPicPr>
        <xdr:cNvPr id="4" name="ComboBox7"/>
        <xdr:cNvPicPr preferRelativeResize="1">
          <a:picLocks noChangeAspect="1"/>
        </xdr:cNvPicPr>
      </xdr:nvPicPr>
      <xdr:blipFill>
        <a:blip r:embed="rId2"/>
        <a:stretch>
          <a:fillRect/>
        </a:stretch>
      </xdr:blipFill>
      <xdr:spPr>
        <a:xfrm>
          <a:off x="542925" y="2847975"/>
          <a:ext cx="2495550" cy="228600"/>
        </a:xfrm>
        <a:prstGeom prst="rect">
          <a:avLst/>
        </a:prstGeom>
        <a:noFill/>
        <a:ln w="9525" cmpd="sng">
          <a:noFill/>
        </a:ln>
      </xdr:spPr>
    </xdr:pic>
    <xdr:clientData/>
  </xdr:twoCellAnchor>
  <xdr:twoCellAnchor editAs="oneCell">
    <xdr:from>
      <xdr:col>2</xdr:col>
      <xdr:colOff>114300</xdr:colOff>
      <xdr:row>30</xdr:row>
      <xdr:rowOff>152400</xdr:rowOff>
    </xdr:from>
    <xdr:to>
      <xdr:col>3</xdr:col>
      <xdr:colOff>1104900</xdr:colOff>
      <xdr:row>32</xdr:row>
      <xdr:rowOff>57150</xdr:rowOff>
    </xdr:to>
    <xdr:pic>
      <xdr:nvPicPr>
        <xdr:cNvPr id="5" name="ComboBox10"/>
        <xdr:cNvPicPr preferRelativeResize="1">
          <a:picLocks noChangeAspect="1"/>
        </xdr:cNvPicPr>
      </xdr:nvPicPr>
      <xdr:blipFill>
        <a:blip r:embed="rId2"/>
        <a:stretch>
          <a:fillRect/>
        </a:stretch>
      </xdr:blipFill>
      <xdr:spPr>
        <a:xfrm>
          <a:off x="542925" y="3667125"/>
          <a:ext cx="2495550" cy="228600"/>
        </a:xfrm>
        <a:prstGeom prst="rect">
          <a:avLst/>
        </a:prstGeom>
        <a:noFill/>
        <a:ln w="9525" cmpd="sng">
          <a:noFill/>
        </a:ln>
      </xdr:spPr>
    </xdr:pic>
    <xdr:clientData/>
  </xdr:twoCellAnchor>
  <xdr:twoCellAnchor editAs="oneCell">
    <xdr:from>
      <xdr:col>2</xdr:col>
      <xdr:colOff>114300</xdr:colOff>
      <xdr:row>38</xdr:row>
      <xdr:rowOff>142875</xdr:rowOff>
    </xdr:from>
    <xdr:to>
      <xdr:col>3</xdr:col>
      <xdr:colOff>1104900</xdr:colOff>
      <xdr:row>40</xdr:row>
      <xdr:rowOff>47625</xdr:rowOff>
    </xdr:to>
    <xdr:pic>
      <xdr:nvPicPr>
        <xdr:cNvPr id="6" name="ComboBox13"/>
        <xdr:cNvPicPr preferRelativeResize="1">
          <a:picLocks noChangeAspect="1"/>
        </xdr:cNvPicPr>
      </xdr:nvPicPr>
      <xdr:blipFill>
        <a:blip r:embed="rId2"/>
        <a:stretch>
          <a:fillRect/>
        </a:stretch>
      </xdr:blipFill>
      <xdr:spPr>
        <a:xfrm>
          <a:off x="542925" y="4467225"/>
          <a:ext cx="2495550" cy="228600"/>
        </a:xfrm>
        <a:prstGeom prst="rect">
          <a:avLst/>
        </a:prstGeom>
        <a:noFill/>
        <a:ln w="9525" cmpd="sng">
          <a:noFill/>
        </a:ln>
      </xdr:spPr>
    </xdr:pic>
    <xdr:clientData/>
  </xdr:twoCellAnchor>
  <xdr:twoCellAnchor editAs="oneCell">
    <xdr:from>
      <xdr:col>2</xdr:col>
      <xdr:colOff>114300</xdr:colOff>
      <xdr:row>46</xdr:row>
      <xdr:rowOff>142875</xdr:rowOff>
    </xdr:from>
    <xdr:to>
      <xdr:col>3</xdr:col>
      <xdr:colOff>1104900</xdr:colOff>
      <xdr:row>48</xdr:row>
      <xdr:rowOff>47625</xdr:rowOff>
    </xdr:to>
    <xdr:pic>
      <xdr:nvPicPr>
        <xdr:cNvPr id="7" name="ComboBox16"/>
        <xdr:cNvPicPr preferRelativeResize="1">
          <a:picLocks noChangeAspect="1"/>
        </xdr:cNvPicPr>
      </xdr:nvPicPr>
      <xdr:blipFill>
        <a:blip r:embed="rId2"/>
        <a:stretch>
          <a:fillRect/>
        </a:stretch>
      </xdr:blipFill>
      <xdr:spPr>
        <a:xfrm>
          <a:off x="542925" y="5276850"/>
          <a:ext cx="2495550" cy="228600"/>
        </a:xfrm>
        <a:prstGeom prst="rect">
          <a:avLst/>
        </a:prstGeom>
        <a:noFill/>
        <a:ln w="9525" cmpd="sng">
          <a:noFill/>
        </a:ln>
      </xdr:spPr>
    </xdr:pic>
    <xdr:clientData/>
  </xdr:twoCellAnchor>
  <xdr:twoCellAnchor editAs="oneCell">
    <xdr:from>
      <xdr:col>2</xdr:col>
      <xdr:colOff>114300</xdr:colOff>
      <xdr:row>54</xdr:row>
      <xdr:rowOff>152400</xdr:rowOff>
    </xdr:from>
    <xdr:to>
      <xdr:col>3</xdr:col>
      <xdr:colOff>1104900</xdr:colOff>
      <xdr:row>56</xdr:row>
      <xdr:rowOff>57150</xdr:rowOff>
    </xdr:to>
    <xdr:pic>
      <xdr:nvPicPr>
        <xdr:cNvPr id="8" name="ComboBox19"/>
        <xdr:cNvPicPr preferRelativeResize="1">
          <a:picLocks noChangeAspect="1"/>
        </xdr:cNvPicPr>
      </xdr:nvPicPr>
      <xdr:blipFill>
        <a:blip r:embed="rId2"/>
        <a:stretch>
          <a:fillRect/>
        </a:stretch>
      </xdr:blipFill>
      <xdr:spPr>
        <a:xfrm>
          <a:off x="542925" y="6096000"/>
          <a:ext cx="2495550" cy="228600"/>
        </a:xfrm>
        <a:prstGeom prst="rect">
          <a:avLst/>
        </a:prstGeom>
        <a:noFill/>
        <a:ln w="9525" cmpd="sng">
          <a:noFill/>
        </a:ln>
      </xdr:spPr>
    </xdr:pic>
    <xdr:clientData/>
  </xdr:twoCellAnchor>
  <xdr:twoCellAnchor editAs="oneCell">
    <xdr:from>
      <xdr:col>2</xdr:col>
      <xdr:colOff>114300</xdr:colOff>
      <xdr:row>63</xdr:row>
      <xdr:rowOff>142875</xdr:rowOff>
    </xdr:from>
    <xdr:to>
      <xdr:col>3</xdr:col>
      <xdr:colOff>1104900</xdr:colOff>
      <xdr:row>65</xdr:row>
      <xdr:rowOff>47625</xdr:rowOff>
    </xdr:to>
    <xdr:pic>
      <xdr:nvPicPr>
        <xdr:cNvPr id="9" name="ComboBox22"/>
        <xdr:cNvPicPr preferRelativeResize="1">
          <a:picLocks noChangeAspect="1"/>
        </xdr:cNvPicPr>
      </xdr:nvPicPr>
      <xdr:blipFill>
        <a:blip r:embed="rId2"/>
        <a:stretch>
          <a:fillRect/>
        </a:stretch>
      </xdr:blipFill>
      <xdr:spPr>
        <a:xfrm>
          <a:off x="542925" y="7086600"/>
          <a:ext cx="2495550" cy="228600"/>
        </a:xfrm>
        <a:prstGeom prst="rect">
          <a:avLst/>
        </a:prstGeom>
        <a:noFill/>
        <a:ln w="9525" cmpd="sng">
          <a:noFill/>
        </a:ln>
      </xdr:spPr>
    </xdr:pic>
    <xdr:clientData/>
  </xdr:twoCellAnchor>
  <xdr:twoCellAnchor editAs="oneCell">
    <xdr:from>
      <xdr:col>2</xdr:col>
      <xdr:colOff>114300</xdr:colOff>
      <xdr:row>71</xdr:row>
      <xdr:rowOff>142875</xdr:rowOff>
    </xdr:from>
    <xdr:to>
      <xdr:col>3</xdr:col>
      <xdr:colOff>1104900</xdr:colOff>
      <xdr:row>73</xdr:row>
      <xdr:rowOff>47625</xdr:rowOff>
    </xdr:to>
    <xdr:pic>
      <xdr:nvPicPr>
        <xdr:cNvPr id="10" name="ComboBox25"/>
        <xdr:cNvPicPr preferRelativeResize="1">
          <a:picLocks noChangeAspect="1"/>
        </xdr:cNvPicPr>
      </xdr:nvPicPr>
      <xdr:blipFill>
        <a:blip r:embed="rId2"/>
        <a:stretch>
          <a:fillRect/>
        </a:stretch>
      </xdr:blipFill>
      <xdr:spPr>
        <a:xfrm>
          <a:off x="542925" y="7896225"/>
          <a:ext cx="2495550" cy="228600"/>
        </a:xfrm>
        <a:prstGeom prst="rect">
          <a:avLst/>
        </a:prstGeom>
        <a:noFill/>
        <a:ln w="9525" cmpd="sng">
          <a:noFill/>
        </a:ln>
      </xdr:spPr>
    </xdr:pic>
    <xdr:clientData/>
  </xdr:twoCellAnchor>
  <xdr:twoCellAnchor editAs="oneCell">
    <xdr:from>
      <xdr:col>2</xdr:col>
      <xdr:colOff>114300</xdr:colOff>
      <xdr:row>79</xdr:row>
      <xdr:rowOff>133350</xdr:rowOff>
    </xdr:from>
    <xdr:to>
      <xdr:col>3</xdr:col>
      <xdr:colOff>1104900</xdr:colOff>
      <xdr:row>81</xdr:row>
      <xdr:rowOff>38100</xdr:rowOff>
    </xdr:to>
    <xdr:pic>
      <xdr:nvPicPr>
        <xdr:cNvPr id="11" name="ComboBox28"/>
        <xdr:cNvPicPr preferRelativeResize="1">
          <a:picLocks noChangeAspect="1"/>
        </xdr:cNvPicPr>
      </xdr:nvPicPr>
      <xdr:blipFill>
        <a:blip r:embed="rId2"/>
        <a:stretch>
          <a:fillRect/>
        </a:stretch>
      </xdr:blipFill>
      <xdr:spPr>
        <a:xfrm>
          <a:off x="542925" y="8696325"/>
          <a:ext cx="2495550" cy="228600"/>
        </a:xfrm>
        <a:prstGeom prst="rect">
          <a:avLst/>
        </a:prstGeom>
        <a:noFill/>
        <a:ln w="9525" cmpd="sng">
          <a:noFill/>
        </a:ln>
      </xdr:spPr>
    </xdr:pic>
    <xdr:clientData/>
  </xdr:twoCellAnchor>
  <xdr:twoCellAnchor editAs="oneCell">
    <xdr:from>
      <xdr:col>2</xdr:col>
      <xdr:colOff>114300</xdr:colOff>
      <xdr:row>88</xdr:row>
      <xdr:rowOff>142875</xdr:rowOff>
    </xdr:from>
    <xdr:to>
      <xdr:col>3</xdr:col>
      <xdr:colOff>1104900</xdr:colOff>
      <xdr:row>90</xdr:row>
      <xdr:rowOff>47625</xdr:rowOff>
    </xdr:to>
    <xdr:pic>
      <xdr:nvPicPr>
        <xdr:cNvPr id="12" name="ComboBox31"/>
        <xdr:cNvPicPr preferRelativeResize="1">
          <a:picLocks noChangeAspect="1"/>
        </xdr:cNvPicPr>
      </xdr:nvPicPr>
      <xdr:blipFill>
        <a:blip r:embed="rId2"/>
        <a:stretch>
          <a:fillRect/>
        </a:stretch>
      </xdr:blipFill>
      <xdr:spPr>
        <a:xfrm>
          <a:off x="542925" y="9705975"/>
          <a:ext cx="2495550" cy="228600"/>
        </a:xfrm>
        <a:prstGeom prst="rect">
          <a:avLst/>
        </a:prstGeom>
        <a:noFill/>
        <a:ln w="9525" cmpd="sng">
          <a:noFill/>
        </a:ln>
      </xdr:spPr>
    </xdr:pic>
    <xdr:clientData/>
  </xdr:twoCellAnchor>
  <xdr:twoCellAnchor editAs="oneCell">
    <xdr:from>
      <xdr:col>2</xdr:col>
      <xdr:colOff>114300</xdr:colOff>
      <xdr:row>96</xdr:row>
      <xdr:rowOff>142875</xdr:rowOff>
    </xdr:from>
    <xdr:to>
      <xdr:col>3</xdr:col>
      <xdr:colOff>1104900</xdr:colOff>
      <xdr:row>98</xdr:row>
      <xdr:rowOff>47625</xdr:rowOff>
    </xdr:to>
    <xdr:pic>
      <xdr:nvPicPr>
        <xdr:cNvPr id="13" name="ComboBox34"/>
        <xdr:cNvPicPr preferRelativeResize="1">
          <a:picLocks noChangeAspect="1"/>
        </xdr:cNvPicPr>
      </xdr:nvPicPr>
      <xdr:blipFill>
        <a:blip r:embed="rId2"/>
        <a:stretch>
          <a:fillRect/>
        </a:stretch>
      </xdr:blipFill>
      <xdr:spPr>
        <a:xfrm>
          <a:off x="542925" y="10515600"/>
          <a:ext cx="2495550" cy="228600"/>
        </a:xfrm>
        <a:prstGeom prst="rect">
          <a:avLst/>
        </a:prstGeom>
        <a:noFill/>
        <a:ln w="9525" cmpd="sng">
          <a:noFill/>
        </a:ln>
      </xdr:spPr>
    </xdr:pic>
    <xdr:clientData/>
  </xdr:twoCellAnchor>
  <xdr:twoCellAnchor editAs="oneCell">
    <xdr:from>
      <xdr:col>2</xdr:col>
      <xdr:colOff>114300</xdr:colOff>
      <xdr:row>105</xdr:row>
      <xdr:rowOff>142875</xdr:rowOff>
    </xdr:from>
    <xdr:to>
      <xdr:col>3</xdr:col>
      <xdr:colOff>1104900</xdr:colOff>
      <xdr:row>107</xdr:row>
      <xdr:rowOff>47625</xdr:rowOff>
    </xdr:to>
    <xdr:pic>
      <xdr:nvPicPr>
        <xdr:cNvPr id="14" name="ComboBox37"/>
        <xdr:cNvPicPr preferRelativeResize="1">
          <a:picLocks noChangeAspect="1"/>
        </xdr:cNvPicPr>
      </xdr:nvPicPr>
      <xdr:blipFill>
        <a:blip r:embed="rId2"/>
        <a:stretch>
          <a:fillRect/>
        </a:stretch>
      </xdr:blipFill>
      <xdr:spPr>
        <a:xfrm>
          <a:off x="542925" y="11515725"/>
          <a:ext cx="2495550" cy="228600"/>
        </a:xfrm>
        <a:prstGeom prst="rect">
          <a:avLst/>
        </a:prstGeom>
        <a:noFill/>
        <a:ln w="9525" cmpd="sng">
          <a:noFill/>
        </a:ln>
      </xdr:spPr>
    </xdr:pic>
    <xdr:clientData/>
  </xdr:twoCellAnchor>
  <xdr:twoCellAnchor editAs="oneCell">
    <xdr:from>
      <xdr:col>2</xdr:col>
      <xdr:colOff>114300</xdr:colOff>
      <xdr:row>116</xdr:row>
      <xdr:rowOff>142875</xdr:rowOff>
    </xdr:from>
    <xdr:to>
      <xdr:col>3</xdr:col>
      <xdr:colOff>1104900</xdr:colOff>
      <xdr:row>118</xdr:row>
      <xdr:rowOff>47625</xdr:rowOff>
    </xdr:to>
    <xdr:pic>
      <xdr:nvPicPr>
        <xdr:cNvPr id="15" name="ComboBox40"/>
        <xdr:cNvPicPr preferRelativeResize="1">
          <a:picLocks noChangeAspect="1"/>
        </xdr:cNvPicPr>
      </xdr:nvPicPr>
      <xdr:blipFill>
        <a:blip r:embed="rId2"/>
        <a:stretch>
          <a:fillRect/>
        </a:stretch>
      </xdr:blipFill>
      <xdr:spPr>
        <a:xfrm>
          <a:off x="542925" y="12877800"/>
          <a:ext cx="2495550" cy="228600"/>
        </a:xfrm>
        <a:prstGeom prst="rect">
          <a:avLst/>
        </a:prstGeom>
        <a:noFill/>
        <a:ln w="9525" cmpd="sng">
          <a:noFill/>
        </a:ln>
      </xdr:spPr>
    </xdr:pic>
    <xdr:clientData/>
  </xdr:twoCellAnchor>
  <xdr:twoCellAnchor editAs="oneCell">
    <xdr:from>
      <xdr:col>2</xdr:col>
      <xdr:colOff>114300</xdr:colOff>
      <xdr:row>124</xdr:row>
      <xdr:rowOff>142875</xdr:rowOff>
    </xdr:from>
    <xdr:to>
      <xdr:col>3</xdr:col>
      <xdr:colOff>1104900</xdr:colOff>
      <xdr:row>126</xdr:row>
      <xdr:rowOff>47625</xdr:rowOff>
    </xdr:to>
    <xdr:pic>
      <xdr:nvPicPr>
        <xdr:cNvPr id="16" name="ComboBox43"/>
        <xdr:cNvPicPr preferRelativeResize="1">
          <a:picLocks noChangeAspect="1"/>
        </xdr:cNvPicPr>
      </xdr:nvPicPr>
      <xdr:blipFill>
        <a:blip r:embed="rId2"/>
        <a:stretch>
          <a:fillRect/>
        </a:stretch>
      </xdr:blipFill>
      <xdr:spPr>
        <a:xfrm>
          <a:off x="542925" y="13687425"/>
          <a:ext cx="2495550" cy="228600"/>
        </a:xfrm>
        <a:prstGeom prst="rect">
          <a:avLst/>
        </a:prstGeom>
        <a:noFill/>
        <a:ln w="9525" cmpd="sng">
          <a:noFill/>
        </a:ln>
      </xdr:spPr>
    </xdr:pic>
    <xdr:clientData/>
  </xdr:twoCellAnchor>
  <xdr:twoCellAnchor editAs="oneCell">
    <xdr:from>
      <xdr:col>2</xdr:col>
      <xdr:colOff>114300</xdr:colOff>
      <xdr:row>133</xdr:row>
      <xdr:rowOff>133350</xdr:rowOff>
    </xdr:from>
    <xdr:to>
      <xdr:col>3</xdr:col>
      <xdr:colOff>1104900</xdr:colOff>
      <xdr:row>135</xdr:row>
      <xdr:rowOff>38100</xdr:rowOff>
    </xdr:to>
    <xdr:pic>
      <xdr:nvPicPr>
        <xdr:cNvPr id="17" name="ComboBox46"/>
        <xdr:cNvPicPr preferRelativeResize="1">
          <a:picLocks noChangeAspect="1"/>
        </xdr:cNvPicPr>
      </xdr:nvPicPr>
      <xdr:blipFill>
        <a:blip r:embed="rId2"/>
        <a:stretch>
          <a:fillRect/>
        </a:stretch>
      </xdr:blipFill>
      <xdr:spPr>
        <a:xfrm>
          <a:off x="542925" y="14678025"/>
          <a:ext cx="2495550" cy="228600"/>
        </a:xfrm>
        <a:prstGeom prst="rect">
          <a:avLst/>
        </a:prstGeom>
        <a:noFill/>
        <a:ln w="9525" cmpd="sng">
          <a:noFill/>
        </a:ln>
      </xdr:spPr>
    </xdr:pic>
    <xdr:clientData/>
  </xdr:twoCellAnchor>
  <xdr:twoCellAnchor editAs="oneCell">
    <xdr:from>
      <xdr:col>2</xdr:col>
      <xdr:colOff>114300</xdr:colOff>
      <xdr:row>141</xdr:row>
      <xdr:rowOff>152400</xdr:rowOff>
    </xdr:from>
    <xdr:to>
      <xdr:col>3</xdr:col>
      <xdr:colOff>1104900</xdr:colOff>
      <xdr:row>143</xdr:row>
      <xdr:rowOff>57150</xdr:rowOff>
    </xdr:to>
    <xdr:pic>
      <xdr:nvPicPr>
        <xdr:cNvPr id="18" name="ComboBox49"/>
        <xdr:cNvPicPr preferRelativeResize="1">
          <a:picLocks noChangeAspect="1"/>
        </xdr:cNvPicPr>
      </xdr:nvPicPr>
      <xdr:blipFill>
        <a:blip r:embed="rId2"/>
        <a:stretch>
          <a:fillRect/>
        </a:stretch>
      </xdr:blipFill>
      <xdr:spPr>
        <a:xfrm>
          <a:off x="542925" y="15506700"/>
          <a:ext cx="2495550" cy="228600"/>
        </a:xfrm>
        <a:prstGeom prst="rect">
          <a:avLst/>
        </a:prstGeom>
        <a:noFill/>
        <a:ln w="9525" cmpd="sng">
          <a:noFill/>
        </a:ln>
      </xdr:spPr>
    </xdr:pic>
    <xdr:clientData/>
  </xdr:twoCellAnchor>
  <xdr:twoCellAnchor editAs="oneCell">
    <xdr:from>
      <xdr:col>2</xdr:col>
      <xdr:colOff>114300</xdr:colOff>
      <xdr:row>150</xdr:row>
      <xdr:rowOff>133350</xdr:rowOff>
    </xdr:from>
    <xdr:to>
      <xdr:col>3</xdr:col>
      <xdr:colOff>1104900</xdr:colOff>
      <xdr:row>152</xdr:row>
      <xdr:rowOff>38100</xdr:rowOff>
    </xdr:to>
    <xdr:pic>
      <xdr:nvPicPr>
        <xdr:cNvPr id="19" name="ComboBox52"/>
        <xdr:cNvPicPr preferRelativeResize="1">
          <a:picLocks noChangeAspect="1"/>
        </xdr:cNvPicPr>
      </xdr:nvPicPr>
      <xdr:blipFill>
        <a:blip r:embed="rId2"/>
        <a:stretch>
          <a:fillRect/>
        </a:stretch>
      </xdr:blipFill>
      <xdr:spPr>
        <a:xfrm>
          <a:off x="542925" y="16487775"/>
          <a:ext cx="2495550" cy="228600"/>
        </a:xfrm>
        <a:prstGeom prst="rect">
          <a:avLst/>
        </a:prstGeom>
        <a:noFill/>
        <a:ln w="9525" cmpd="sng">
          <a:noFill/>
        </a:ln>
      </xdr:spPr>
    </xdr:pic>
    <xdr:clientData/>
  </xdr:twoCellAnchor>
  <xdr:twoCellAnchor editAs="oneCell">
    <xdr:from>
      <xdr:col>2</xdr:col>
      <xdr:colOff>114300</xdr:colOff>
      <xdr:row>158</xdr:row>
      <xdr:rowOff>133350</xdr:rowOff>
    </xdr:from>
    <xdr:to>
      <xdr:col>3</xdr:col>
      <xdr:colOff>1104900</xdr:colOff>
      <xdr:row>160</xdr:row>
      <xdr:rowOff>38100</xdr:rowOff>
    </xdr:to>
    <xdr:pic>
      <xdr:nvPicPr>
        <xdr:cNvPr id="20" name="ComboBox55"/>
        <xdr:cNvPicPr preferRelativeResize="1">
          <a:picLocks noChangeAspect="1"/>
        </xdr:cNvPicPr>
      </xdr:nvPicPr>
      <xdr:blipFill>
        <a:blip r:embed="rId2"/>
        <a:stretch>
          <a:fillRect/>
        </a:stretch>
      </xdr:blipFill>
      <xdr:spPr>
        <a:xfrm>
          <a:off x="542925" y="17297400"/>
          <a:ext cx="2495550" cy="228600"/>
        </a:xfrm>
        <a:prstGeom prst="rect">
          <a:avLst/>
        </a:prstGeom>
        <a:noFill/>
        <a:ln w="9525" cmpd="sng">
          <a:noFill/>
        </a:ln>
      </xdr:spPr>
    </xdr:pic>
    <xdr:clientData/>
  </xdr:twoCellAnchor>
  <xdr:twoCellAnchor editAs="oneCell">
    <xdr:from>
      <xdr:col>2</xdr:col>
      <xdr:colOff>114300</xdr:colOff>
      <xdr:row>166</xdr:row>
      <xdr:rowOff>142875</xdr:rowOff>
    </xdr:from>
    <xdr:to>
      <xdr:col>3</xdr:col>
      <xdr:colOff>1104900</xdr:colOff>
      <xdr:row>168</xdr:row>
      <xdr:rowOff>47625</xdr:rowOff>
    </xdr:to>
    <xdr:pic>
      <xdr:nvPicPr>
        <xdr:cNvPr id="21" name="ComboBox58"/>
        <xdr:cNvPicPr preferRelativeResize="1">
          <a:picLocks noChangeAspect="1"/>
        </xdr:cNvPicPr>
      </xdr:nvPicPr>
      <xdr:blipFill>
        <a:blip r:embed="rId2"/>
        <a:stretch>
          <a:fillRect/>
        </a:stretch>
      </xdr:blipFill>
      <xdr:spPr>
        <a:xfrm>
          <a:off x="542925" y="18116550"/>
          <a:ext cx="2495550" cy="228600"/>
        </a:xfrm>
        <a:prstGeom prst="rect">
          <a:avLst/>
        </a:prstGeom>
        <a:noFill/>
        <a:ln w="9525" cmpd="sng">
          <a:noFill/>
        </a:ln>
      </xdr:spPr>
    </xdr:pic>
    <xdr:clientData/>
  </xdr:twoCellAnchor>
  <xdr:twoCellAnchor editAs="oneCell">
    <xdr:from>
      <xdr:col>2</xdr:col>
      <xdr:colOff>114300</xdr:colOff>
      <xdr:row>174</xdr:row>
      <xdr:rowOff>142875</xdr:rowOff>
    </xdr:from>
    <xdr:to>
      <xdr:col>3</xdr:col>
      <xdr:colOff>1104900</xdr:colOff>
      <xdr:row>176</xdr:row>
      <xdr:rowOff>47625</xdr:rowOff>
    </xdr:to>
    <xdr:pic>
      <xdr:nvPicPr>
        <xdr:cNvPr id="22" name="ComboBox61"/>
        <xdr:cNvPicPr preferRelativeResize="1">
          <a:picLocks noChangeAspect="1"/>
        </xdr:cNvPicPr>
      </xdr:nvPicPr>
      <xdr:blipFill>
        <a:blip r:embed="rId2"/>
        <a:stretch>
          <a:fillRect/>
        </a:stretch>
      </xdr:blipFill>
      <xdr:spPr>
        <a:xfrm>
          <a:off x="542925" y="18926175"/>
          <a:ext cx="2495550" cy="228600"/>
        </a:xfrm>
        <a:prstGeom prst="rect">
          <a:avLst/>
        </a:prstGeom>
        <a:noFill/>
        <a:ln w="9525" cmpd="sng">
          <a:noFill/>
        </a:ln>
      </xdr:spPr>
    </xdr:pic>
    <xdr:clientData/>
  </xdr:twoCellAnchor>
  <xdr:twoCellAnchor editAs="oneCell">
    <xdr:from>
      <xdr:col>2</xdr:col>
      <xdr:colOff>114300</xdr:colOff>
      <xdr:row>182</xdr:row>
      <xdr:rowOff>142875</xdr:rowOff>
    </xdr:from>
    <xdr:to>
      <xdr:col>3</xdr:col>
      <xdr:colOff>1104900</xdr:colOff>
      <xdr:row>184</xdr:row>
      <xdr:rowOff>47625</xdr:rowOff>
    </xdr:to>
    <xdr:pic>
      <xdr:nvPicPr>
        <xdr:cNvPr id="23" name="ComboBox64"/>
        <xdr:cNvPicPr preferRelativeResize="1">
          <a:picLocks noChangeAspect="1"/>
        </xdr:cNvPicPr>
      </xdr:nvPicPr>
      <xdr:blipFill>
        <a:blip r:embed="rId2"/>
        <a:stretch>
          <a:fillRect/>
        </a:stretch>
      </xdr:blipFill>
      <xdr:spPr>
        <a:xfrm>
          <a:off x="542925" y="19735800"/>
          <a:ext cx="2495550" cy="228600"/>
        </a:xfrm>
        <a:prstGeom prst="rect">
          <a:avLst/>
        </a:prstGeom>
        <a:noFill/>
        <a:ln w="9525" cmpd="sng">
          <a:noFill/>
        </a:ln>
      </xdr:spPr>
    </xdr:pic>
    <xdr:clientData/>
  </xdr:twoCellAnchor>
  <xdr:twoCellAnchor editAs="oneCell">
    <xdr:from>
      <xdr:col>2</xdr:col>
      <xdr:colOff>114300</xdr:colOff>
      <xdr:row>190</xdr:row>
      <xdr:rowOff>152400</xdr:rowOff>
    </xdr:from>
    <xdr:to>
      <xdr:col>3</xdr:col>
      <xdr:colOff>1104900</xdr:colOff>
      <xdr:row>192</xdr:row>
      <xdr:rowOff>57150</xdr:rowOff>
    </xdr:to>
    <xdr:pic>
      <xdr:nvPicPr>
        <xdr:cNvPr id="24" name="ComboBox67"/>
        <xdr:cNvPicPr preferRelativeResize="1">
          <a:picLocks noChangeAspect="1"/>
        </xdr:cNvPicPr>
      </xdr:nvPicPr>
      <xdr:blipFill>
        <a:blip r:embed="rId2"/>
        <a:stretch>
          <a:fillRect/>
        </a:stretch>
      </xdr:blipFill>
      <xdr:spPr>
        <a:xfrm>
          <a:off x="542925" y="20554950"/>
          <a:ext cx="2495550" cy="228600"/>
        </a:xfrm>
        <a:prstGeom prst="rect">
          <a:avLst/>
        </a:prstGeom>
        <a:noFill/>
        <a:ln w="9525" cmpd="sng">
          <a:noFill/>
        </a:ln>
      </xdr:spPr>
    </xdr:pic>
    <xdr:clientData/>
  </xdr:twoCellAnchor>
  <xdr:twoCellAnchor editAs="oneCell">
    <xdr:from>
      <xdr:col>2</xdr:col>
      <xdr:colOff>114300</xdr:colOff>
      <xdr:row>198</xdr:row>
      <xdr:rowOff>152400</xdr:rowOff>
    </xdr:from>
    <xdr:to>
      <xdr:col>3</xdr:col>
      <xdr:colOff>1104900</xdr:colOff>
      <xdr:row>200</xdr:row>
      <xdr:rowOff>57150</xdr:rowOff>
    </xdr:to>
    <xdr:pic>
      <xdr:nvPicPr>
        <xdr:cNvPr id="25" name="ComboBox70"/>
        <xdr:cNvPicPr preferRelativeResize="1">
          <a:picLocks noChangeAspect="1"/>
        </xdr:cNvPicPr>
      </xdr:nvPicPr>
      <xdr:blipFill>
        <a:blip r:embed="rId2"/>
        <a:stretch>
          <a:fillRect/>
        </a:stretch>
      </xdr:blipFill>
      <xdr:spPr>
        <a:xfrm>
          <a:off x="542925" y="21364575"/>
          <a:ext cx="2495550" cy="228600"/>
        </a:xfrm>
        <a:prstGeom prst="rect">
          <a:avLst/>
        </a:prstGeom>
        <a:noFill/>
        <a:ln w="9525" cmpd="sng">
          <a:noFill/>
        </a:ln>
      </xdr:spPr>
    </xdr:pic>
    <xdr:clientData/>
  </xdr:twoCellAnchor>
  <xdr:twoCellAnchor editAs="oneCell">
    <xdr:from>
      <xdr:col>2</xdr:col>
      <xdr:colOff>114300</xdr:colOff>
      <xdr:row>207</xdr:row>
      <xdr:rowOff>133350</xdr:rowOff>
    </xdr:from>
    <xdr:to>
      <xdr:col>3</xdr:col>
      <xdr:colOff>1104900</xdr:colOff>
      <xdr:row>209</xdr:row>
      <xdr:rowOff>38100</xdr:rowOff>
    </xdr:to>
    <xdr:pic>
      <xdr:nvPicPr>
        <xdr:cNvPr id="26" name="ComboBox73"/>
        <xdr:cNvPicPr preferRelativeResize="1">
          <a:picLocks noChangeAspect="1"/>
        </xdr:cNvPicPr>
      </xdr:nvPicPr>
      <xdr:blipFill>
        <a:blip r:embed="rId2"/>
        <a:stretch>
          <a:fillRect/>
        </a:stretch>
      </xdr:blipFill>
      <xdr:spPr>
        <a:xfrm>
          <a:off x="542925" y="22345650"/>
          <a:ext cx="2495550" cy="228600"/>
        </a:xfrm>
        <a:prstGeom prst="rect">
          <a:avLst/>
        </a:prstGeom>
        <a:noFill/>
        <a:ln w="9525" cmpd="sng">
          <a:noFill/>
        </a:ln>
      </xdr:spPr>
    </xdr:pic>
    <xdr:clientData/>
  </xdr:twoCellAnchor>
  <xdr:twoCellAnchor editAs="oneCell">
    <xdr:from>
      <xdr:col>2</xdr:col>
      <xdr:colOff>114300</xdr:colOff>
      <xdr:row>217</xdr:row>
      <xdr:rowOff>152400</xdr:rowOff>
    </xdr:from>
    <xdr:to>
      <xdr:col>3</xdr:col>
      <xdr:colOff>1104900</xdr:colOff>
      <xdr:row>219</xdr:row>
      <xdr:rowOff>57150</xdr:rowOff>
    </xdr:to>
    <xdr:pic>
      <xdr:nvPicPr>
        <xdr:cNvPr id="27" name="ComboBox76"/>
        <xdr:cNvPicPr preferRelativeResize="1">
          <a:picLocks noChangeAspect="1"/>
        </xdr:cNvPicPr>
      </xdr:nvPicPr>
      <xdr:blipFill>
        <a:blip r:embed="rId2"/>
        <a:stretch>
          <a:fillRect/>
        </a:stretch>
      </xdr:blipFill>
      <xdr:spPr>
        <a:xfrm>
          <a:off x="542925" y="23374350"/>
          <a:ext cx="2495550" cy="228600"/>
        </a:xfrm>
        <a:prstGeom prst="rect">
          <a:avLst/>
        </a:prstGeom>
        <a:noFill/>
        <a:ln w="9525" cmpd="sng">
          <a:noFill/>
        </a:ln>
      </xdr:spPr>
    </xdr:pic>
    <xdr:clientData/>
  </xdr:twoCellAnchor>
  <xdr:twoCellAnchor editAs="oneCell">
    <xdr:from>
      <xdr:col>2</xdr:col>
      <xdr:colOff>114300</xdr:colOff>
      <xdr:row>226</xdr:row>
      <xdr:rowOff>0</xdr:rowOff>
    </xdr:from>
    <xdr:to>
      <xdr:col>3</xdr:col>
      <xdr:colOff>1104900</xdr:colOff>
      <xdr:row>227</xdr:row>
      <xdr:rowOff>66675</xdr:rowOff>
    </xdr:to>
    <xdr:pic>
      <xdr:nvPicPr>
        <xdr:cNvPr id="28" name="ComboBox79"/>
        <xdr:cNvPicPr preferRelativeResize="1">
          <a:picLocks noChangeAspect="1"/>
        </xdr:cNvPicPr>
      </xdr:nvPicPr>
      <xdr:blipFill>
        <a:blip r:embed="rId2"/>
        <a:stretch>
          <a:fillRect/>
        </a:stretch>
      </xdr:blipFill>
      <xdr:spPr>
        <a:xfrm>
          <a:off x="542925" y="24193500"/>
          <a:ext cx="2495550" cy="228600"/>
        </a:xfrm>
        <a:prstGeom prst="rect">
          <a:avLst/>
        </a:prstGeom>
        <a:noFill/>
        <a:ln w="9525" cmpd="sng">
          <a:noFill/>
        </a:ln>
      </xdr:spPr>
    </xdr:pic>
    <xdr:clientData/>
  </xdr:twoCellAnchor>
  <xdr:twoCellAnchor editAs="oneCell">
    <xdr:from>
      <xdr:col>2</xdr:col>
      <xdr:colOff>114300</xdr:colOff>
      <xdr:row>233</xdr:row>
      <xdr:rowOff>152400</xdr:rowOff>
    </xdr:from>
    <xdr:to>
      <xdr:col>3</xdr:col>
      <xdr:colOff>1104900</xdr:colOff>
      <xdr:row>235</xdr:row>
      <xdr:rowOff>57150</xdr:rowOff>
    </xdr:to>
    <xdr:pic>
      <xdr:nvPicPr>
        <xdr:cNvPr id="29" name="ComboBox82"/>
        <xdr:cNvPicPr preferRelativeResize="1">
          <a:picLocks noChangeAspect="1"/>
        </xdr:cNvPicPr>
      </xdr:nvPicPr>
      <xdr:blipFill>
        <a:blip r:embed="rId2"/>
        <a:stretch>
          <a:fillRect/>
        </a:stretch>
      </xdr:blipFill>
      <xdr:spPr>
        <a:xfrm>
          <a:off x="542925" y="24993600"/>
          <a:ext cx="2495550" cy="228600"/>
        </a:xfrm>
        <a:prstGeom prst="rect">
          <a:avLst/>
        </a:prstGeom>
        <a:noFill/>
        <a:ln w="9525" cmpd="sng">
          <a:noFill/>
        </a:ln>
      </xdr:spPr>
    </xdr:pic>
    <xdr:clientData/>
  </xdr:twoCellAnchor>
  <xdr:twoCellAnchor editAs="oneCell">
    <xdr:from>
      <xdr:col>2</xdr:col>
      <xdr:colOff>114300</xdr:colOff>
      <xdr:row>241</xdr:row>
      <xdr:rowOff>152400</xdr:rowOff>
    </xdr:from>
    <xdr:to>
      <xdr:col>3</xdr:col>
      <xdr:colOff>1104900</xdr:colOff>
      <xdr:row>243</xdr:row>
      <xdr:rowOff>57150</xdr:rowOff>
    </xdr:to>
    <xdr:pic>
      <xdr:nvPicPr>
        <xdr:cNvPr id="30" name="ComboBox85"/>
        <xdr:cNvPicPr preferRelativeResize="1">
          <a:picLocks noChangeAspect="1"/>
        </xdr:cNvPicPr>
      </xdr:nvPicPr>
      <xdr:blipFill>
        <a:blip r:embed="rId2"/>
        <a:stretch>
          <a:fillRect/>
        </a:stretch>
      </xdr:blipFill>
      <xdr:spPr>
        <a:xfrm>
          <a:off x="542925" y="25803225"/>
          <a:ext cx="2495550" cy="228600"/>
        </a:xfrm>
        <a:prstGeom prst="rect">
          <a:avLst/>
        </a:prstGeom>
        <a:noFill/>
        <a:ln w="9525" cmpd="sng">
          <a:noFill/>
        </a:ln>
      </xdr:spPr>
    </xdr:pic>
    <xdr:clientData/>
  </xdr:twoCellAnchor>
  <xdr:twoCellAnchor editAs="oneCell">
    <xdr:from>
      <xdr:col>2</xdr:col>
      <xdr:colOff>114300</xdr:colOff>
      <xdr:row>251</xdr:row>
      <xdr:rowOff>152400</xdr:rowOff>
    </xdr:from>
    <xdr:to>
      <xdr:col>3</xdr:col>
      <xdr:colOff>1104900</xdr:colOff>
      <xdr:row>253</xdr:row>
      <xdr:rowOff>57150</xdr:rowOff>
    </xdr:to>
    <xdr:pic>
      <xdr:nvPicPr>
        <xdr:cNvPr id="31" name="ComboBox88"/>
        <xdr:cNvPicPr preferRelativeResize="1">
          <a:picLocks noChangeAspect="1"/>
        </xdr:cNvPicPr>
      </xdr:nvPicPr>
      <xdr:blipFill>
        <a:blip r:embed="rId2"/>
        <a:stretch>
          <a:fillRect/>
        </a:stretch>
      </xdr:blipFill>
      <xdr:spPr>
        <a:xfrm>
          <a:off x="542925" y="26812875"/>
          <a:ext cx="2495550" cy="228600"/>
        </a:xfrm>
        <a:prstGeom prst="rect">
          <a:avLst/>
        </a:prstGeom>
        <a:noFill/>
        <a:ln w="9525" cmpd="sng">
          <a:noFill/>
        </a:ln>
      </xdr:spPr>
    </xdr:pic>
    <xdr:clientData/>
  </xdr:twoCellAnchor>
  <xdr:twoCellAnchor editAs="oneCell">
    <xdr:from>
      <xdr:col>2</xdr:col>
      <xdr:colOff>114300</xdr:colOff>
      <xdr:row>259</xdr:row>
      <xdr:rowOff>142875</xdr:rowOff>
    </xdr:from>
    <xdr:to>
      <xdr:col>3</xdr:col>
      <xdr:colOff>1104900</xdr:colOff>
      <xdr:row>261</xdr:row>
      <xdr:rowOff>47625</xdr:rowOff>
    </xdr:to>
    <xdr:pic>
      <xdr:nvPicPr>
        <xdr:cNvPr id="32" name="ComboBox91"/>
        <xdr:cNvPicPr preferRelativeResize="1">
          <a:picLocks noChangeAspect="1"/>
        </xdr:cNvPicPr>
      </xdr:nvPicPr>
      <xdr:blipFill>
        <a:blip r:embed="rId2"/>
        <a:stretch>
          <a:fillRect/>
        </a:stretch>
      </xdr:blipFill>
      <xdr:spPr>
        <a:xfrm>
          <a:off x="542925" y="27612975"/>
          <a:ext cx="2495550" cy="228600"/>
        </a:xfrm>
        <a:prstGeom prst="rect">
          <a:avLst/>
        </a:prstGeom>
        <a:noFill/>
        <a:ln w="9525" cmpd="sng">
          <a:noFill/>
        </a:ln>
      </xdr:spPr>
    </xdr:pic>
    <xdr:clientData/>
  </xdr:twoCellAnchor>
  <xdr:twoCellAnchor editAs="oneCell">
    <xdr:from>
      <xdr:col>2</xdr:col>
      <xdr:colOff>114300</xdr:colOff>
      <xdr:row>268</xdr:row>
      <xdr:rowOff>0</xdr:rowOff>
    </xdr:from>
    <xdr:to>
      <xdr:col>3</xdr:col>
      <xdr:colOff>1104900</xdr:colOff>
      <xdr:row>269</xdr:row>
      <xdr:rowOff>66675</xdr:rowOff>
    </xdr:to>
    <xdr:pic>
      <xdr:nvPicPr>
        <xdr:cNvPr id="33" name="ComboBox94"/>
        <xdr:cNvPicPr preferRelativeResize="1">
          <a:picLocks noChangeAspect="1"/>
        </xdr:cNvPicPr>
      </xdr:nvPicPr>
      <xdr:blipFill>
        <a:blip r:embed="rId2"/>
        <a:stretch>
          <a:fillRect/>
        </a:stretch>
      </xdr:blipFill>
      <xdr:spPr>
        <a:xfrm>
          <a:off x="542925" y="28441650"/>
          <a:ext cx="2495550" cy="228600"/>
        </a:xfrm>
        <a:prstGeom prst="rect">
          <a:avLst/>
        </a:prstGeom>
        <a:noFill/>
        <a:ln w="9525" cmpd="sng">
          <a:noFill/>
        </a:ln>
      </xdr:spPr>
    </xdr:pic>
    <xdr:clientData/>
  </xdr:twoCellAnchor>
  <xdr:twoCellAnchor editAs="oneCell">
    <xdr:from>
      <xdr:col>6</xdr:col>
      <xdr:colOff>28575</xdr:colOff>
      <xdr:row>3</xdr:row>
      <xdr:rowOff>9525</xdr:rowOff>
    </xdr:from>
    <xdr:to>
      <xdr:col>7</xdr:col>
      <xdr:colOff>9525</xdr:colOff>
      <xdr:row>4</xdr:row>
      <xdr:rowOff>190500</xdr:rowOff>
    </xdr:to>
    <xdr:pic>
      <xdr:nvPicPr>
        <xdr:cNvPr id="34" name="CommandButton3"/>
        <xdr:cNvPicPr preferRelativeResize="1">
          <a:picLocks noChangeAspect="1"/>
        </xdr:cNvPicPr>
      </xdr:nvPicPr>
      <xdr:blipFill>
        <a:blip r:embed="rId3"/>
        <a:stretch>
          <a:fillRect/>
        </a:stretch>
      </xdr:blipFill>
      <xdr:spPr>
        <a:xfrm>
          <a:off x="3590925" y="533400"/>
          <a:ext cx="1409700" cy="381000"/>
        </a:xfrm>
        <a:prstGeom prst="rect">
          <a:avLst/>
        </a:prstGeom>
        <a:noFill/>
        <a:ln w="9525" cmpd="sng">
          <a:noFill/>
        </a:ln>
      </xdr:spPr>
    </xdr:pic>
    <xdr:clientData/>
  </xdr:twoCellAnchor>
  <xdr:twoCellAnchor editAs="oneCell">
    <xdr:from>
      <xdr:col>3</xdr:col>
      <xdr:colOff>533400</xdr:colOff>
      <xdr:row>275</xdr:row>
      <xdr:rowOff>95250</xdr:rowOff>
    </xdr:from>
    <xdr:to>
      <xdr:col>6</xdr:col>
      <xdr:colOff>904875</xdr:colOff>
      <xdr:row>278</xdr:row>
      <xdr:rowOff>19050</xdr:rowOff>
    </xdr:to>
    <xdr:pic>
      <xdr:nvPicPr>
        <xdr:cNvPr id="35" name="CommandButton2"/>
        <xdr:cNvPicPr preferRelativeResize="1">
          <a:picLocks noChangeAspect="1"/>
        </xdr:cNvPicPr>
      </xdr:nvPicPr>
      <xdr:blipFill>
        <a:blip r:embed="rId4"/>
        <a:stretch>
          <a:fillRect/>
        </a:stretch>
      </xdr:blipFill>
      <xdr:spPr>
        <a:xfrm>
          <a:off x="2466975" y="29184600"/>
          <a:ext cx="2000250" cy="523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273</xdr:row>
      <xdr:rowOff>57150</xdr:rowOff>
    </xdr:from>
    <xdr:to>
      <xdr:col>3</xdr:col>
      <xdr:colOff>304800</xdr:colOff>
      <xdr:row>276</xdr:row>
      <xdr:rowOff>66675</xdr:rowOff>
    </xdr:to>
    <xdr:pic>
      <xdr:nvPicPr>
        <xdr:cNvPr id="1" name="CommandButton1"/>
        <xdr:cNvPicPr preferRelativeResize="1">
          <a:picLocks noChangeAspect="1"/>
        </xdr:cNvPicPr>
      </xdr:nvPicPr>
      <xdr:blipFill>
        <a:blip r:embed="rId1"/>
        <a:stretch>
          <a:fillRect/>
        </a:stretch>
      </xdr:blipFill>
      <xdr:spPr>
        <a:xfrm>
          <a:off x="228600" y="28822650"/>
          <a:ext cx="2009775" cy="533400"/>
        </a:xfrm>
        <a:prstGeom prst="rect">
          <a:avLst/>
        </a:prstGeom>
        <a:noFill/>
        <a:ln w="9525" cmpd="sng">
          <a:noFill/>
        </a:ln>
      </xdr:spPr>
    </xdr:pic>
    <xdr:clientData/>
  </xdr:twoCellAnchor>
  <xdr:twoCellAnchor editAs="oneCell">
    <xdr:from>
      <xdr:col>2</xdr:col>
      <xdr:colOff>114300</xdr:colOff>
      <xdr:row>6</xdr:row>
      <xdr:rowOff>142875</xdr:rowOff>
    </xdr:from>
    <xdr:to>
      <xdr:col>3</xdr:col>
      <xdr:colOff>1104900</xdr:colOff>
      <xdr:row>8</xdr:row>
      <xdr:rowOff>47625</xdr:rowOff>
    </xdr:to>
    <xdr:pic>
      <xdr:nvPicPr>
        <xdr:cNvPr id="2" name="ComboBox1"/>
        <xdr:cNvPicPr preferRelativeResize="1">
          <a:picLocks noChangeAspect="1"/>
        </xdr:cNvPicPr>
      </xdr:nvPicPr>
      <xdr:blipFill>
        <a:blip r:embed="rId2"/>
        <a:stretch>
          <a:fillRect/>
        </a:stretch>
      </xdr:blipFill>
      <xdr:spPr>
        <a:xfrm>
          <a:off x="542925" y="1228725"/>
          <a:ext cx="2495550" cy="228600"/>
        </a:xfrm>
        <a:prstGeom prst="rect">
          <a:avLst/>
        </a:prstGeom>
        <a:noFill/>
        <a:ln w="9525" cmpd="sng">
          <a:noFill/>
        </a:ln>
      </xdr:spPr>
    </xdr:pic>
    <xdr:clientData/>
  </xdr:twoCellAnchor>
  <xdr:twoCellAnchor editAs="oneCell">
    <xdr:from>
      <xdr:col>2</xdr:col>
      <xdr:colOff>114300</xdr:colOff>
      <xdr:row>14</xdr:row>
      <xdr:rowOff>133350</xdr:rowOff>
    </xdr:from>
    <xdr:to>
      <xdr:col>3</xdr:col>
      <xdr:colOff>1104900</xdr:colOff>
      <xdr:row>16</xdr:row>
      <xdr:rowOff>38100</xdr:rowOff>
    </xdr:to>
    <xdr:pic>
      <xdr:nvPicPr>
        <xdr:cNvPr id="3" name="ComboBox4"/>
        <xdr:cNvPicPr preferRelativeResize="1">
          <a:picLocks noChangeAspect="1"/>
        </xdr:cNvPicPr>
      </xdr:nvPicPr>
      <xdr:blipFill>
        <a:blip r:embed="rId2"/>
        <a:stretch>
          <a:fillRect/>
        </a:stretch>
      </xdr:blipFill>
      <xdr:spPr>
        <a:xfrm>
          <a:off x="542925" y="2028825"/>
          <a:ext cx="2495550" cy="228600"/>
        </a:xfrm>
        <a:prstGeom prst="rect">
          <a:avLst/>
        </a:prstGeom>
        <a:noFill/>
        <a:ln w="9525" cmpd="sng">
          <a:noFill/>
        </a:ln>
      </xdr:spPr>
    </xdr:pic>
    <xdr:clientData/>
  </xdr:twoCellAnchor>
  <xdr:twoCellAnchor editAs="oneCell">
    <xdr:from>
      <xdr:col>2</xdr:col>
      <xdr:colOff>114300</xdr:colOff>
      <xdr:row>22</xdr:row>
      <xdr:rowOff>142875</xdr:rowOff>
    </xdr:from>
    <xdr:to>
      <xdr:col>3</xdr:col>
      <xdr:colOff>1104900</xdr:colOff>
      <xdr:row>24</xdr:row>
      <xdr:rowOff>47625</xdr:rowOff>
    </xdr:to>
    <xdr:pic>
      <xdr:nvPicPr>
        <xdr:cNvPr id="4" name="ComboBox7"/>
        <xdr:cNvPicPr preferRelativeResize="1">
          <a:picLocks noChangeAspect="1"/>
        </xdr:cNvPicPr>
      </xdr:nvPicPr>
      <xdr:blipFill>
        <a:blip r:embed="rId2"/>
        <a:stretch>
          <a:fillRect/>
        </a:stretch>
      </xdr:blipFill>
      <xdr:spPr>
        <a:xfrm>
          <a:off x="542925" y="2847975"/>
          <a:ext cx="2495550" cy="228600"/>
        </a:xfrm>
        <a:prstGeom prst="rect">
          <a:avLst/>
        </a:prstGeom>
        <a:noFill/>
        <a:ln w="9525" cmpd="sng">
          <a:noFill/>
        </a:ln>
      </xdr:spPr>
    </xdr:pic>
    <xdr:clientData/>
  </xdr:twoCellAnchor>
  <xdr:twoCellAnchor editAs="oneCell">
    <xdr:from>
      <xdr:col>2</xdr:col>
      <xdr:colOff>114300</xdr:colOff>
      <xdr:row>30</xdr:row>
      <xdr:rowOff>152400</xdr:rowOff>
    </xdr:from>
    <xdr:to>
      <xdr:col>3</xdr:col>
      <xdr:colOff>1104900</xdr:colOff>
      <xdr:row>32</xdr:row>
      <xdr:rowOff>57150</xdr:rowOff>
    </xdr:to>
    <xdr:pic>
      <xdr:nvPicPr>
        <xdr:cNvPr id="5" name="ComboBox10"/>
        <xdr:cNvPicPr preferRelativeResize="1">
          <a:picLocks noChangeAspect="1"/>
        </xdr:cNvPicPr>
      </xdr:nvPicPr>
      <xdr:blipFill>
        <a:blip r:embed="rId2"/>
        <a:stretch>
          <a:fillRect/>
        </a:stretch>
      </xdr:blipFill>
      <xdr:spPr>
        <a:xfrm>
          <a:off x="542925" y="3667125"/>
          <a:ext cx="2495550" cy="228600"/>
        </a:xfrm>
        <a:prstGeom prst="rect">
          <a:avLst/>
        </a:prstGeom>
        <a:noFill/>
        <a:ln w="9525" cmpd="sng">
          <a:noFill/>
        </a:ln>
      </xdr:spPr>
    </xdr:pic>
    <xdr:clientData/>
  </xdr:twoCellAnchor>
  <xdr:twoCellAnchor editAs="oneCell">
    <xdr:from>
      <xdr:col>2</xdr:col>
      <xdr:colOff>114300</xdr:colOff>
      <xdr:row>38</xdr:row>
      <xdr:rowOff>142875</xdr:rowOff>
    </xdr:from>
    <xdr:to>
      <xdr:col>3</xdr:col>
      <xdr:colOff>1104900</xdr:colOff>
      <xdr:row>40</xdr:row>
      <xdr:rowOff>47625</xdr:rowOff>
    </xdr:to>
    <xdr:pic>
      <xdr:nvPicPr>
        <xdr:cNvPr id="6" name="ComboBox13"/>
        <xdr:cNvPicPr preferRelativeResize="1">
          <a:picLocks noChangeAspect="1"/>
        </xdr:cNvPicPr>
      </xdr:nvPicPr>
      <xdr:blipFill>
        <a:blip r:embed="rId2"/>
        <a:stretch>
          <a:fillRect/>
        </a:stretch>
      </xdr:blipFill>
      <xdr:spPr>
        <a:xfrm>
          <a:off x="542925" y="4467225"/>
          <a:ext cx="2495550" cy="228600"/>
        </a:xfrm>
        <a:prstGeom prst="rect">
          <a:avLst/>
        </a:prstGeom>
        <a:noFill/>
        <a:ln w="9525" cmpd="sng">
          <a:noFill/>
        </a:ln>
      </xdr:spPr>
    </xdr:pic>
    <xdr:clientData/>
  </xdr:twoCellAnchor>
  <xdr:twoCellAnchor editAs="oneCell">
    <xdr:from>
      <xdr:col>2</xdr:col>
      <xdr:colOff>114300</xdr:colOff>
      <xdr:row>46</xdr:row>
      <xdr:rowOff>142875</xdr:rowOff>
    </xdr:from>
    <xdr:to>
      <xdr:col>3</xdr:col>
      <xdr:colOff>1104900</xdr:colOff>
      <xdr:row>48</xdr:row>
      <xdr:rowOff>47625</xdr:rowOff>
    </xdr:to>
    <xdr:pic>
      <xdr:nvPicPr>
        <xdr:cNvPr id="7" name="ComboBox16"/>
        <xdr:cNvPicPr preferRelativeResize="1">
          <a:picLocks noChangeAspect="1"/>
        </xdr:cNvPicPr>
      </xdr:nvPicPr>
      <xdr:blipFill>
        <a:blip r:embed="rId2"/>
        <a:stretch>
          <a:fillRect/>
        </a:stretch>
      </xdr:blipFill>
      <xdr:spPr>
        <a:xfrm>
          <a:off x="542925" y="5276850"/>
          <a:ext cx="2495550" cy="228600"/>
        </a:xfrm>
        <a:prstGeom prst="rect">
          <a:avLst/>
        </a:prstGeom>
        <a:noFill/>
        <a:ln w="9525" cmpd="sng">
          <a:noFill/>
        </a:ln>
      </xdr:spPr>
    </xdr:pic>
    <xdr:clientData/>
  </xdr:twoCellAnchor>
  <xdr:twoCellAnchor editAs="oneCell">
    <xdr:from>
      <xdr:col>2</xdr:col>
      <xdr:colOff>114300</xdr:colOff>
      <xdr:row>54</xdr:row>
      <xdr:rowOff>152400</xdr:rowOff>
    </xdr:from>
    <xdr:to>
      <xdr:col>3</xdr:col>
      <xdr:colOff>1104900</xdr:colOff>
      <xdr:row>56</xdr:row>
      <xdr:rowOff>57150</xdr:rowOff>
    </xdr:to>
    <xdr:pic>
      <xdr:nvPicPr>
        <xdr:cNvPr id="8" name="ComboBox19"/>
        <xdr:cNvPicPr preferRelativeResize="1">
          <a:picLocks noChangeAspect="1"/>
        </xdr:cNvPicPr>
      </xdr:nvPicPr>
      <xdr:blipFill>
        <a:blip r:embed="rId2"/>
        <a:stretch>
          <a:fillRect/>
        </a:stretch>
      </xdr:blipFill>
      <xdr:spPr>
        <a:xfrm>
          <a:off x="542925" y="6096000"/>
          <a:ext cx="2495550" cy="228600"/>
        </a:xfrm>
        <a:prstGeom prst="rect">
          <a:avLst/>
        </a:prstGeom>
        <a:noFill/>
        <a:ln w="9525" cmpd="sng">
          <a:noFill/>
        </a:ln>
      </xdr:spPr>
    </xdr:pic>
    <xdr:clientData/>
  </xdr:twoCellAnchor>
  <xdr:twoCellAnchor editAs="oneCell">
    <xdr:from>
      <xdr:col>2</xdr:col>
      <xdr:colOff>114300</xdr:colOff>
      <xdr:row>63</xdr:row>
      <xdr:rowOff>142875</xdr:rowOff>
    </xdr:from>
    <xdr:to>
      <xdr:col>3</xdr:col>
      <xdr:colOff>1104900</xdr:colOff>
      <xdr:row>65</xdr:row>
      <xdr:rowOff>47625</xdr:rowOff>
    </xdr:to>
    <xdr:pic>
      <xdr:nvPicPr>
        <xdr:cNvPr id="9" name="ComboBox22"/>
        <xdr:cNvPicPr preferRelativeResize="1">
          <a:picLocks noChangeAspect="1"/>
        </xdr:cNvPicPr>
      </xdr:nvPicPr>
      <xdr:blipFill>
        <a:blip r:embed="rId2"/>
        <a:stretch>
          <a:fillRect/>
        </a:stretch>
      </xdr:blipFill>
      <xdr:spPr>
        <a:xfrm>
          <a:off x="542925" y="7086600"/>
          <a:ext cx="2495550" cy="228600"/>
        </a:xfrm>
        <a:prstGeom prst="rect">
          <a:avLst/>
        </a:prstGeom>
        <a:noFill/>
        <a:ln w="9525" cmpd="sng">
          <a:noFill/>
        </a:ln>
      </xdr:spPr>
    </xdr:pic>
    <xdr:clientData/>
  </xdr:twoCellAnchor>
  <xdr:twoCellAnchor editAs="oneCell">
    <xdr:from>
      <xdr:col>2</xdr:col>
      <xdr:colOff>114300</xdr:colOff>
      <xdr:row>71</xdr:row>
      <xdr:rowOff>142875</xdr:rowOff>
    </xdr:from>
    <xdr:to>
      <xdr:col>3</xdr:col>
      <xdr:colOff>1104900</xdr:colOff>
      <xdr:row>73</xdr:row>
      <xdr:rowOff>47625</xdr:rowOff>
    </xdr:to>
    <xdr:pic>
      <xdr:nvPicPr>
        <xdr:cNvPr id="10" name="ComboBox25"/>
        <xdr:cNvPicPr preferRelativeResize="1">
          <a:picLocks noChangeAspect="1"/>
        </xdr:cNvPicPr>
      </xdr:nvPicPr>
      <xdr:blipFill>
        <a:blip r:embed="rId2"/>
        <a:stretch>
          <a:fillRect/>
        </a:stretch>
      </xdr:blipFill>
      <xdr:spPr>
        <a:xfrm>
          <a:off x="542925" y="7896225"/>
          <a:ext cx="2495550" cy="228600"/>
        </a:xfrm>
        <a:prstGeom prst="rect">
          <a:avLst/>
        </a:prstGeom>
        <a:noFill/>
        <a:ln w="9525" cmpd="sng">
          <a:noFill/>
        </a:ln>
      </xdr:spPr>
    </xdr:pic>
    <xdr:clientData/>
  </xdr:twoCellAnchor>
  <xdr:twoCellAnchor editAs="oneCell">
    <xdr:from>
      <xdr:col>2</xdr:col>
      <xdr:colOff>114300</xdr:colOff>
      <xdr:row>79</xdr:row>
      <xdr:rowOff>133350</xdr:rowOff>
    </xdr:from>
    <xdr:to>
      <xdr:col>3</xdr:col>
      <xdr:colOff>1104900</xdr:colOff>
      <xdr:row>81</xdr:row>
      <xdr:rowOff>38100</xdr:rowOff>
    </xdr:to>
    <xdr:pic>
      <xdr:nvPicPr>
        <xdr:cNvPr id="11" name="ComboBox28"/>
        <xdr:cNvPicPr preferRelativeResize="1">
          <a:picLocks noChangeAspect="1"/>
        </xdr:cNvPicPr>
      </xdr:nvPicPr>
      <xdr:blipFill>
        <a:blip r:embed="rId2"/>
        <a:stretch>
          <a:fillRect/>
        </a:stretch>
      </xdr:blipFill>
      <xdr:spPr>
        <a:xfrm>
          <a:off x="542925" y="8696325"/>
          <a:ext cx="2495550" cy="228600"/>
        </a:xfrm>
        <a:prstGeom prst="rect">
          <a:avLst/>
        </a:prstGeom>
        <a:noFill/>
        <a:ln w="9525" cmpd="sng">
          <a:noFill/>
        </a:ln>
      </xdr:spPr>
    </xdr:pic>
    <xdr:clientData/>
  </xdr:twoCellAnchor>
  <xdr:twoCellAnchor editAs="oneCell">
    <xdr:from>
      <xdr:col>2</xdr:col>
      <xdr:colOff>114300</xdr:colOff>
      <xdr:row>88</xdr:row>
      <xdr:rowOff>142875</xdr:rowOff>
    </xdr:from>
    <xdr:to>
      <xdr:col>3</xdr:col>
      <xdr:colOff>1104900</xdr:colOff>
      <xdr:row>90</xdr:row>
      <xdr:rowOff>47625</xdr:rowOff>
    </xdr:to>
    <xdr:pic>
      <xdr:nvPicPr>
        <xdr:cNvPr id="12" name="ComboBox31"/>
        <xdr:cNvPicPr preferRelativeResize="1">
          <a:picLocks noChangeAspect="1"/>
        </xdr:cNvPicPr>
      </xdr:nvPicPr>
      <xdr:blipFill>
        <a:blip r:embed="rId2"/>
        <a:stretch>
          <a:fillRect/>
        </a:stretch>
      </xdr:blipFill>
      <xdr:spPr>
        <a:xfrm>
          <a:off x="542925" y="9705975"/>
          <a:ext cx="2495550" cy="228600"/>
        </a:xfrm>
        <a:prstGeom prst="rect">
          <a:avLst/>
        </a:prstGeom>
        <a:noFill/>
        <a:ln w="9525" cmpd="sng">
          <a:noFill/>
        </a:ln>
      </xdr:spPr>
    </xdr:pic>
    <xdr:clientData/>
  </xdr:twoCellAnchor>
  <xdr:twoCellAnchor editAs="oneCell">
    <xdr:from>
      <xdr:col>2</xdr:col>
      <xdr:colOff>114300</xdr:colOff>
      <xdr:row>96</xdr:row>
      <xdr:rowOff>142875</xdr:rowOff>
    </xdr:from>
    <xdr:to>
      <xdr:col>3</xdr:col>
      <xdr:colOff>1104900</xdr:colOff>
      <xdr:row>98</xdr:row>
      <xdr:rowOff>47625</xdr:rowOff>
    </xdr:to>
    <xdr:pic>
      <xdr:nvPicPr>
        <xdr:cNvPr id="13" name="ComboBox34"/>
        <xdr:cNvPicPr preferRelativeResize="1">
          <a:picLocks noChangeAspect="1"/>
        </xdr:cNvPicPr>
      </xdr:nvPicPr>
      <xdr:blipFill>
        <a:blip r:embed="rId2"/>
        <a:stretch>
          <a:fillRect/>
        </a:stretch>
      </xdr:blipFill>
      <xdr:spPr>
        <a:xfrm>
          <a:off x="542925" y="10515600"/>
          <a:ext cx="2495550" cy="228600"/>
        </a:xfrm>
        <a:prstGeom prst="rect">
          <a:avLst/>
        </a:prstGeom>
        <a:noFill/>
        <a:ln w="9525" cmpd="sng">
          <a:noFill/>
        </a:ln>
      </xdr:spPr>
    </xdr:pic>
    <xdr:clientData/>
  </xdr:twoCellAnchor>
  <xdr:twoCellAnchor editAs="oneCell">
    <xdr:from>
      <xdr:col>2</xdr:col>
      <xdr:colOff>114300</xdr:colOff>
      <xdr:row>105</xdr:row>
      <xdr:rowOff>142875</xdr:rowOff>
    </xdr:from>
    <xdr:to>
      <xdr:col>3</xdr:col>
      <xdr:colOff>1104900</xdr:colOff>
      <xdr:row>107</xdr:row>
      <xdr:rowOff>47625</xdr:rowOff>
    </xdr:to>
    <xdr:pic>
      <xdr:nvPicPr>
        <xdr:cNvPr id="14" name="ComboBox37"/>
        <xdr:cNvPicPr preferRelativeResize="1">
          <a:picLocks noChangeAspect="1"/>
        </xdr:cNvPicPr>
      </xdr:nvPicPr>
      <xdr:blipFill>
        <a:blip r:embed="rId2"/>
        <a:stretch>
          <a:fillRect/>
        </a:stretch>
      </xdr:blipFill>
      <xdr:spPr>
        <a:xfrm>
          <a:off x="542925" y="11515725"/>
          <a:ext cx="2495550" cy="228600"/>
        </a:xfrm>
        <a:prstGeom prst="rect">
          <a:avLst/>
        </a:prstGeom>
        <a:noFill/>
        <a:ln w="9525" cmpd="sng">
          <a:noFill/>
        </a:ln>
      </xdr:spPr>
    </xdr:pic>
    <xdr:clientData/>
  </xdr:twoCellAnchor>
  <xdr:twoCellAnchor editAs="oneCell">
    <xdr:from>
      <xdr:col>2</xdr:col>
      <xdr:colOff>114300</xdr:colOff>
      <xdr:row>116</xdr:row>
      <xdr:rowOff>142875</xdr:rowOff>
    </xdr:from>
    <xdr:to>
      <xdr:col>3</xdr:col>
      <xdr:colOff>1104900</xdr:colOff>
      <xdr:row>118</xdr:row>
      <xdr:rowOff>47625</xdr:rowOff>
    </xdr:to>
    <xdr:pic>
      <xdr:nvPicPr>
        <xdr:cNvPr id="15" name="ComboBox40"/>
        <xdr:cNvPicPr preferRelativeResize="1">
          <a:picLocks noChangeAspect="1"/>
        </xdr:cNvPicPr>
      </xdr:nvPicPr>
      <xdr:blipFill>
        <a:blip r:embed="rId2"/>
        <a:stretch>
          <a:fillRect/>
        </a:stretch>
      </xdr:blipFill>
      <xdr:spPr>
        <a:xfrm>
          <a:off x="542925" y="12715875"/>
          <a:ext cx="2495550" cy="228600"/>
        </a:xfrm>
        <a:prstGeom prst="rect">
          <a:avLst/>
        </a:prstGeom>
        <a:noFill/>
        <a:ln w="9525" cmpd="sng">
          <a:noFill/>
        </a:ln>
      </xdr:spPr>
    </xdr:pic>
    <xdr:clientData/>
  </xdr:twoCellAnchor>
  <xdr:twoCellAnchor editAs="oneCell">
    <xdr:from>
      <xdr:col>2</xdr:col>
      <xdr:colOff>114300</xdr:colOff>
      <xdr:row>124</xdr:row>
      <xdr:rowOff>142875</xdr:rowOff>
    </xdr:from>
    <xdr:to>
      <xdr:col>3</xdr:col>
      <xdr:colOff>1104900</xdr:colOff>
      <xdr:row>126</xdr:row>
      <xdr:rowOff>47625</xdr:rowOff>
    </xdr:to>
    <xdr:pic>
      <xdr:nvPicPr>
        <xdr:cNvPr id="16" name="ComboBox43"/>
        <xdr:cNvPicPr preferRelativeResize="1">
          <a:picLocks noChangeAspect="1"/>
        </xdr:cNvPicPr>
      </xdr:nvPicPr>
      <xdr:blipFill>
        <a:blip r:embed="rId2"/>
        <a:stretch>
          <a:fillRect/>
        </a:stretch>
      </xdr:blipFill>
      <xdr:spPr>
        <a:xfrm>
          <a:off x="542925" y="13525500"/>
          <a:ext cx="2495550" cy="228600"/>
        </a:xfrm>
        <a:prstGeom prst="rect">
          <a:avLst/>
        </a:prstGeom>
        <a:noFill/>
        <a:ln w="9525" cmpd="sng">
          <a:noFill/>
        </a:ln>
      </xdr:spPr>
    </xdr:pic>
    <xdr:clientData/>
  </xdr:twoCellAnchor>
  <xdr:twoCellAnchor editAs="oneCell">
    <xdr:from>
      <xdr:col>2</xdr:col>
      <xdr:colOff>114300</xdr:colOff>
      <xdr:row>133</xdr:row>
      <xdr:rowOff>133350</xdr:rowOff>
    </xdr:from>
    <xdr:to>
      <xdr:col>3</xdr:col>
      <xdr:colOff>1104900</xdr:colOff>
      <xdr:row>135</xdr:row>
      <xdr:rowOff>38100</xdr:rowOff>
    </xdr:to>
    <xdr:pic>
      <xdr:nvPicPr>
        <xdr:cNvPr id="17" name="ComboBox46"/>
        <xdr:cNvPicPr preferRelativeResize="1">
          <a:picLocks noChangeAspect="1"/>
        </xdr:cNvPicPr>
      </xdr:nvPicPr>
      <xdr:blipFill>
        <a:blip r:embed="rId2"/>
        <a:stretch>
          <a:fillRect/>
        </a:stretch>
      </xdr:blipFill>
      <xdr:spPr>
        <a:xfrm>
          <a:off x="542925" y="14516100"/>
          <a:ext cx="2495550" cy="228600"/>
        </a:xfrm>
        <a:prstGeom prst="rect">
          <a:avLst/>
        </a:prstGeom>
        <a:noFill/>
        <a:ln w="9525" cmpd="sng">
          <a:noFill/>
        </a:ln>
      </xdr:spPr>
    </xdr:pic>
    <xdr:clientData/>
  </xdr:twoCellAnchor>
  <xdr:twoCellAnchor editAs="oneCell">
    <xdr:from>
      <xdr:col>2</xdr:col>
      <xdr:colOff>114300</xdr:colOff>
      <xdr:row>141</xdr:row>
      <xdr:rowOff>152400</xdr:rowOff>
    </xdr:from>
    <xdr:to>
      <xdr:col>3</xdr:col>
      <xdr:colOff>1104900</xdr:colOff>
      <xdr:row>143</xdr:row>
      <xdr:rowOff>57150</xdr:rowOff>
    </xdr:to>
    <xdr:pic>
      <xdr:nvPicPr>
        <xdr:cNvPr id="18" name="ComboBox49"/>
        <xdr:cNvPicPr preferRelativeResize="1">
          <a:picLocks noChangeAspect="1"/>
        </xdr:cNvPicPr>
      </xdr:nvPicPr>
      <xdr:blipFill>
        <a:blip r:embed="rId2"/>
        <a:stretch>
          <a:fillRect/>
        </a:stretch>
      </xdr:blipFill>
      <xdr:spPr>
        <a:xfrm>
          <a:off x="542925" y="15344775"/>
          <a:ext cx="2495550" cy="228600"/>
        </a:xfrm>
        <a:prstGeom prst="rect">
          <a:avLst/>
        </a:prstGeom>
        <a:noFill/>
        <a:ln w="9525" cmpd="sng">
          <a:noFill/>
        </a:ln>
      </xdr:spPr>
    </xdr:pic>
    <xdr:clientData/>
  </xdr:twoCellAnchor>
  <xdr:twoCellAnchor editAs="oneCell">
    <xdr:from>
      <xdr:col>2</xdr:col>
      <xdr:colOff>114300</xdr:colOff>
      <xdr:row>150</xdr:row>
      <xdr:rowOff>133350</xdr:rowOff>
    </xdr:from>
    <xdr:to>
      <xdr:col>3</xdr:col>
      <xdr:colOff>1104900</xdr:colOff>
      <xdr:row>152</xdr:row>
      <xdr:rowOff>38100</xdr:rowOff>
    </xdr:to>
    <xdr:pic>
      <xdr:nvPicPr>
        <xdr:cNvPr id="19" name="ComboBox52"/>
        <xdr:cNvPicPr preferRelativeResize="1">
          <a:picLocks noChangeAspect="1"/>
        </xdr:cNvPicPr>
      </xdr:nvPicPr>
      <xdr:blipFill>
        <a:blip r:embed="rId2"/>
        <a:stretch>
          <a:fillRect/>
        </a:stretch>
      </xdr:blipFill>
      <xdr:spPr>
        <a:xfrm>
          <a:off x="542925" y="16325850"/>
          <a:ext cx="2495550" cy="228600"/>
        </a:xfrm>
        <a:prstGeom prst="rect">
          <a:avLst/>
        </a:prstGeom>
        <a:noFill/>
        <a:ln w="9525" cmpd="sng">
          <a:noFill/>
        </a:ln>
      </xdr:spPr>
    </xdr:pic>
    <xdr:clientData/>
  </xdr:twoCellAnchor>
  <xdr:twoCellAnchor editAs="oneCell">
    <xdr:from>
      <xdr:col>2</xdr:col>
      <xdr:colOff>114300</xdr:colOff>
      <xdr:row>158</xdr:row>
      <xdr:rowOff>133350</xdr:rowOff>
    </xdr:from>
    <xdr:to>
      <xdr:col>3</xdr:col>
      <xdr:colOff>1104900</xdr:colOff>
      <xdr:row>160</xdr:row>
      <xdr:rowOff>38100</xdr:rowOff>
    </xdr:to>
    <xdr:pic>
      <xdr:nvPicPr>
        <xdr:cNvPr id="20" name="ComboBox55"/>
        <xdr:cNvPicPr preferRelativeResize="1">
          <a:picLocks noChangeAspect="1"/>
        </xdr:cNvPicPr>
      </xdr:nvPicPr>
      <xdr:blipFill>
        <a:blip r:embed="rId2"/>
        <a:stretch>
          <a:fillRect/>
        </a:stretch>
      </xdr:blipFill>
      <xdr:spPr>
        <a:xfrm>
          <a:off x="542925" y="17135475"/>
          <a:ext cx="2495550" cy="228600"/>
        </a:xfrm>
        <a:prstGeom prst="rect">
          <a:avLst/>
        </a:prstGeom>
        <a:noFill/>
        <a:ln w="9525" cmpd="sng">
          <a:noFill/>
        </a:ln>
      </xdr:spPr>
    </xdr:pic>
    <xdr:clientData/>
  </xdr:twoCellAnchor>
  <xdr:twoCellAnchor editAs="oneCell">
    <xdr:from>
      <xdr:col>2</xdr:col>
      <xdr:colOff>114300</xdr:colOff>
      <xdr:row>166</xdr:row>
      <xdr:rowOff>142875</xdr:rowOff>
    </xdr:from>
    <xdr:to>
      <xdr:col>3</xdr:col>
      <xdr:colOff>1104900</xdr:colOff>
      <xdr:row>168</xdr:row>
      <xdr:rowOff>47625</xdr:rowOff>
    </xdr:to>
    <xdr:pic>
      <xdr:nvPicPr>
        <xdr:cNvPr id="21" name="ComboBox58"/>
        <xdr:cNvPicPr preferRelativeResize="1">
          <a:picLocks noChangeAspect="1"/>
        </xdr:cNvPicPr>
      </xdr:nvPicPr>
      <xdr:blipFill>
        <a:blip r:embed="rId2"/>
        <a:stretch>
          <a:fillRect/>
        </a:stretch>
      </xdr:blipFill>
      <xdr:spPr>
        <a:xfrm>
          <a:off x="542925" y="17954625"/>
          <a:ext cx="2495550" cy="228600"/>
        </a:xfrm>
        <a:prstGeom prst="rect">
          <a:avLst/>
        </a:prstGeom>
        <a:noFill/>
        <a:ln w="9525" cmpd="sng">
          <a:noFill/>
        </a:ln>
      </xdr:spPr>
    </xdr:pic>
    <xdr:clientData/>
  </xdr:twoCellAnchor>
  <xdr:twoCellAnchor editAs="oneCell">
    <xdr:from>
      <xdr:col>2</xdr:col>
      <xdr:colOff>114300</xdr:colOff>
      <xdr:row>174</xdr:row>
      <xdr:rowOff>142875</xdr:rowOff>
    </xdr:from>
    <xdr:to>
      <xdr:col>3</xdr:col>
      <xdr:colOff>1104900</xdr:colOff>
      <xdr:row>176</xdr:row>
      <xdr:rowOff>47625</xdr:rowOff>
    </xdr:to>
    <xdr:pic>
      <xdr:nvPicPr>
        <xdr:cNvPr id="22" name="ComboBox61"/>
        <xdr:cNvPicPr preferRelativeResize="1">
          <a:picLocks noChangeAspect="1"/>
        </xdr:cNvPicPr>
      </xdr:nvPicPr>
      <xdr:blipFill>
        <a:blip r:embed="rId2"/>
        <a:stretch>
          <a:fillRect/>
        </a:stretch>
      </xdr:blipFill>
      <xdr:spPr>
        <a:xfrm>
          <a:off x="542925" y="18764250"/>
          <a:ext cx="2495550" cy="228600"/>
        </a:xfrm>
        <a:prstGeom prst="rect">
          <a:avLst/>
        </a:prstGeom>
        <a:noFill/>
        <a:ln w="9525" cmpd="sng">
          <a:noFill/>
        </a:ln>
      </xdr:spPr>
    </xdr:pic>
    <xdr:clientData/>
  </xdr:twoCellAnchor>
  <xdr:twoCellAnchor editAs="oneCell">
    <xdr:from>
      <xdr:col>2</xdr:col>
      <xdr:colOff>114300</xdr:colOff>
      <xdr:row>182</xdr:row>
      <xdr:rowOff>142875</xdr:rowOff>
    </xdr:from>
    <xdr:to>
      <xdr:col>3</xdr:col>
      <xdr:colOff>1104900</xdr:colOff>
      <xdr:row>184</xdr:row>
      <xdr:rowOff>47625</xdr:rowOff>
    </xdr:to>
    <xdr:pic>
      <xdr:nvPicPr>
        <xdr:cNvPr id="23" name="ComboBox64"/>
        <xdr:cNvPicPr preferRelativeResize="1">
          <a:picLocks noChangeAspect="1"/>
        </xdr:cNvPicPr>
      </xdr:nvPicPr>
      <xdr:blipFill>
        <a:blip r:embed="rId2"/>
        <a:stretch>
          <a:fillRect/>
        </a:stretch>
      </xdr:blipFill>
      <xdr:spPr>
        <a:xfrm>
          <a:off x="542925" y="19573875"/>
          <a:ext cx="2495550" cy="228600"/>
        </a:xfrm>
        <a:prstGeom prst="rect">
          <a:avLst/>
        </a:prstGeom>
        <a:noFill/>
        <a:ln w="9525" cmpd="sng">
          <a:noFill/>
        </a:ln>
      </xdr:spPr>
    </xdr:pic>
    <xdr:clientData/>
  </xdr:twoCellAnchor>
  <xdr:twoCellAnchor editAs="oneCell">
    <xdr:from>
      <xdr:col>2</xdr:col>
      <xdr:colOff>114300</xdr:colOff>
      <xdr:row>190</xdr:row>
      <xdr:rowOff>152400</xdr:rowOff>
    </xdr:from>
    <xdr:to>
      <xdr:col>3</xdr:col>
      <xdr:colOff>1104900</xdr:colOff>
      <xdr:row>192</xdr:row>
      <xdr:rowOff>57150</xdr:rowOff>
    </xdr:to>
    <xdr:pic>
      <xdr:nvPicPr>
        <xdr:cNvPr id="24" name="ComboBox67"/>
        <xdr:cNvPicPr preferRelativeResize="1">
          <a:picLocks noChangeAspect="1"/>
        </xdr:cNvPicPr>
      </xdr:nvPicPr>
      <xdr:blipFill>
        <a:blip r:embed="rId2"/>
        <a:stretch>
          <a:fillRect/>
        </a:stretch>
      </xdr:blipFill>
      <xdr:spPr>
        <a:xfrm>
          <a:off x="542925" y="20393025"/>
          <a:ext cx="2495550" cy="228600"/>
        </a:xfrm>
        <a:prstGeom prst="rect">
          <a:avLst/>
        </a:prstGeom>
        <a:noFill/>
        <a:ln w="9525" cmpd="sng">
          <a:noFill/>
        </a:ln>
      </xdr:spPr>
    </xdr:pic>
    <xdr:clientData/>
  </xdr:twoCellAnchor>
  <xdr:twoCellAnchor editAs="oneCell">
    <xdr:from>
      <xdr:col>2</xdr:col>
      <xdr:colOff>114300</xdr:colOff>
      <xdr:row>198</xdr:row>
      <xdr:rowOff>152400</xdr:rowOff>
    </xdr:from>
    <xdr:to>
      <xdr:col>3</xdr:col>
      <xdr:colOff>1104900</xdr:colOff>
      <xdr:row>200</xdr:row>
      <xdr:rowOff>57150</xdr:rowOff>
    </xdr:to>
    <xdr:pic>
      <xdr:nvPicPr>
        <xdr:cNvPr id="25" name="ComboBox70"/>
        <xdr:cNvPicPr preferRelativeResize="1">
          <a:picLocks noChangeAspect="1"/>
        </xdr:cNvPicPr>
      </xdr:nvPicPr>
      <xdr:blipFill>
        <a:blip r:embed="rId2"/>
        <a:stretch>
          <a:fillRect/>
        </a:stretch>
      </xdr:blipFill>
      <xdr:spPr>
        <a:xfrm>
          <a:off x="542925" y="21202650"/>
          <a:ext cx="2495550" cy="228600"/>
        </a:xfrm>
        <a:prstGeom prst="rect">
          <a:avLst/>
        </a:prstGeom>
        <a:noFill/>
        <a:ln w="9525" cmpd="sng">
          <a:noFill/>
        </a:ln>
      </xdr:spPr>
    </xdr:pic>
    <xdr:clientData/>
  </xdr:twoCellAnchor>
  <xdr:twoCellAnchor editAs="oneCell">
    <xdr:from>
      <xdr:col>2</xdr:col>
      <xdr:colOff>114300</xdr:colOff>
      <xdr:row>207</xdr:row>
      <xdr:rowOff>133350</xdr:rowOff>
    </xdr:from>
    <xdr:to>
      <xdr:col>3</xdr:col>
      <xdr:colOff>1104900</xdr:colOff>
      <xdr:row>209</xdr:row>
      <xdr:rowOff>38100</xdr:rowOff>
    </xdr:to>
    <xdr:pic>
      <xdr:nvPicPr>
        <xdr:cNvPr id="26" name="ComboBox73"/>
        <xdr:cNvPicPr preferRelativeResize="1">
          <a:picLocks noChangeAspect="1"/>
        </xdr:cNvPicPr>
      </xdr:nvPicPr>
      <xdr:blipFill>
        <a:blip r:embed="rId2"/>
        <a:stretch>
          <a:fillRect/>
        </a:stretch>
      </xdr:blipFill>
      <xdr:spPr>
        <a:xfrm>
          <a:off x="542925" y="22183725"/>
          <a:ext cx="2495550" cy="228600"/>
        </a:xfrm>
        <a:prstGeom prst="rect">
          <a:avLst/>
        </a:prstGeom>
        <a:noFill/>
        <a:ln w="9525" cmpd="sng">
          <a:noFill/>
        </a:ln>
      </xdr:spPr>
    </xdr:pic>
    <xdr:clientData/>
  </xdr:twoCellAnchor>
  <xdr:twoCellAnchor editAs="oneCell">
    <xdr:from>
      <xdr:col>2</xdr:col>
      <xdr:colOff>114300</xdr:colOff>
      <xdr:row>217</xdr:row>
      <xdr:rowOff>152400</xdr:rowOff>
    </xdr:from>
    <xdr:to>
      <xdr:col>3</xdr:col>
      <xdr:colOff>1104900</xdr:colOff>
      <xdr:row>219</xdr:row>
      <xdr:rowOff>57150</xdr:rowOff>
    </xdr:to>
    <xdr:pic>
      <xdr:nvPicPr>
        <xdr:cNvPr id="27" name="ComboBox76"/>
        <xdr:cNvPicPr preferRelativeResize="1">
          <a:picLocks noChangeAspect="1"/>
        </xdr:cNvPicPr>
      </xdr:nvPicPr>
      <xdr:blipFill>
        <a:blip r:embed="rId2"/>
        <a:stretch>
          <a:fillRect/>
        </a:stretch>
      </xdr:blipFill>
      <xdr:spPr>
        <a:xfrm>
          <a:off x="542925" y="23212425"/>
          <a:ext cx="2495550" cy="228600"/>
        </a:xfrm>
        <a:prstGeom prst="rect">
          <a:avLst/>
        </a:prstGeom>
        <a:noFill/>
        <a:ln w="9525" cmpd="sng">
          <a:noFill/>
        </a:ln>
      </xdr:spPr>
    </xdr:pic>
    <xdr:clientData/>
  </xdr:twoCellAnchor>
  <xdr:twoCellAnchor editAs="oneCell">
    <xdr:from>
      <xdr:col>2</xdr:col>
      <xdr:colOff>114300</xdr:colOff>
      <xdr:row>226</xdr:row>
      <xdr:rowOff>0</xdr:rowOff>
    </xdr:from>
    <xdr:to>
      <xdr:col>3</xdr:col>
      <xdr:colOff>1104900</xdr:colOff>
      <xdr:row>227</xdr:row>
      <xdr:rowOff>66675</xdr:rowOff>
    </xdr:to>
    <xdr:pic>
      <xdr:nvPicPr>
        <xdr:cNvPr id="28" name="ComboBox79"/>
        <xdr:cNvPicPr preferRelativeResize="1">
          <a:picLocks noChangeAspect="1"/>
        </xdr:cNvPicPr>
      </xdr:nvPicPr>
      <xdr:blipFill>
        <a:blip r:embed="rId2"/>
        <a:stretch>
          <a:fillRect/>
        </a:stretch>
      </xdr:blipFill>
      <xdr:spPr>
        <a:xfrm>
          <a:off x="542925" y="24031575"/>
          <a:ext cx="2495550" cy="228600"/>
        </a:xfrm>
        <a:prstGeom prst="rect">
          <a:avLst/>
        </a:prstGeom>
        <a:noFill/>
        <a:ln w="9525" cmpd="sng">
          <a:noFill/>
        </a:ln>
      </xdr:spPr>
    </xdr:pic>
    <xdr:clientData/>
  </xdr:twoCellAnchor>
  <xdr:twoCellAnchor editAs="oneCell">
    <xdr:from>
      <xdr:col>2</xdr:col>
      <xdr:colOff>114300</xdr:colOff>
      <xdr:row>233</xdr:row>
      <xdr:rowOff>152400</xdr:rowOff>
    </xdr:from>
    <xdr:to>
      <xdr:col>3</xdr:col>
      <xdr:colOff>1104900</xdr:colOff>
      <xdr:row>235</xdr:row>
      <xdr:rowOff>57150</xdr:rowOff>
    </xdr:to>
    <xdr:pic>
      <xdr:nvPicPr>
        <xdr:cNvPr id="29" name="ComboBox82"/>
        <xdr:cNvPicPr preferRelativeResize="1">
          <a:picLocks noChangeAspect="1"/>
        </xdr:cNvPicPr>
      </xdr:nvPicPr>
      <xdr:blipFill>
        <a:blip r:embed="rId2"/>
        <a:stretch>
          <a:fillRect/>
        </a:stretch>
      </xdr:blipFill>
      <xdr:spPr>
        <a:xfrm>
          <a:off x="542925" y="24831675"/>
          <a:ext cx="2495550" cy="228600"/>
        </a:xfrm>
        <a:prstGeom prst="rect">
          <a:avLst/>
        </a:prstGeom>
        <a:noFill/>
        <a:ln w="9525" cmpd="sng">
          <a:noFill/>
        </a:ln>
      </xdr:spPr>
    </xdr:pic>
    <xdr:clientData/>
  </xdr:twoCellAnchor>
  <xdr:twoCellAnchor editAs="oneCell">
    <xdr:from>
      <xdr:col>2</xdr:col>
      <xdr:colOff>114300</xdr:colOff>
      <xdr:row>241</xdr:row>
      <xdr:rowOff>152400</xdr:rowOff>
    </xdr:from>
    <xdr:to>
      <xdr:col>3</xdr:col>
      <xdr:colOff>1104900</xdr:colOff>
      <xdr:row>243</xdr:row>
      <xdr:rowOff>57150</xdr:rowOff>
    </xdr:to>
    <xdr:pic>
      <xdr:nvPicPr>
        <xdr:cNvPr id="30" name="ComboBox85"/>
        <xdr:cNvPicPr preferRelativeResize="1">
          <a:picLocks noChangeAspect="1"/>
        </xdr:cNvPicPr>
      </xdr:nvPicPr>
      <xdr:blipFill>
        <a:blip r:embed="rId2"/>
        <a:stretch>
          <a:fillRect/>
        </a:stretch>
      </xdr:blipFill>
      <xdr:spPr>
        <a:xfrm>
          <a:off x="542925" y="25641300"/>
          <a:ext cx="2495550" cy="228600"/>
        </a:xfrm>
        <a:prstGeom prst="rect">
          <a:avLst/>
        </a:prstGeom>
        <a:noFill/>
        <a:ln w="9525" cmpd="sng">
          <a:noFill/>
        </a:ln>
      </xdr:spPr>
    </xdr:pic>
    <xdr:clientData/>
  </xdr:twoCellAnchor>
  <xdr:twoCellAnchor editAs="oneCell">
    <xdr:from>
      <xdr:col>2</xdr:col>
      <xdr:colOff>114300</xdr:colOff>
      <xdr:row>251</xdr:row>
      <xdr:rowOff>152400</xdr:rowOff>
    </xdr:from>
    <xdr:to>
      <xdr:col>3</xdr:col>
      <xdr:colOff>1104900</xdr:colOff>
      <xdr:row>253</xdr:row>
      <xdr:rowOff>57150</xdr:rowOff>
    </xdr:to>
    <xdr:pic>
      <xdr:nvPicPr>
        <xdr:cNvPr id="31" name="ComboBox88"/>
        <xdr:cNvPicPr preferRelativeResize="1">
          <a:picLocks noChangeAspect="1"/>
        </xdr:cNvPicPr>
      </xdr:nvPicPr>
      <xdr:blipFill>
        <a:blip r:embed="rId2"/>
        <a:stretch>
          <a:fillRect/>
        </a:stretch>
      </xdr:blipFill>
      <xdr:spPr>
        <a:xfrm>
          <a:off x="542925" y="26650950"/>
          <a:ext cx="2495550" cy="228600"/>
        </a:xfrm>
        <a:prstGeom prst="rect">
          <a:avLst/>
        </a:prstGeom>
        <a:noFill/>
        <a:ln w="9525" cmpd="sng">
          <a:noFill/>
        </a:ln>
      </xdr:spPr>
    </xdr:pic>
    <xdr:clientData/>
  </xdr:twoCellAnchor>
  <xdr:twoCellAnchor editAs="oneCell">
    <xdr:from>
      <xdr:col>2</xdr:col>
      <xdr:colOff>114300</xdr:colOff>
      <xdr:row>259</xdr:row>
      <xdr:rowOff>142875</xdr:rowOff>
    </xdr:from>
    <xdr:to>
      <xdr:col>3</xdr:col>
      <xdr:colOff>1104900</xdr:colOff>
      <xdr:row>261</xdr:row>
      <xdr:rowOff>47625</xdr:rowOff>
    </xdr:to>
    <xdr:pic>
      <xdr:nvPicPr>
        <xdr:cNvPr id="32" name="ComboBox91"/>
        <xdr:cNvPicPr preferRelativeResize="1">
          <a:picLocks noChangeAspect="1"/>
        </xdr:cNvPicPr>
      </xdr:nvPicPr>
      <xdr:blipFill>
        <a:blip r:embed="rId2"/>
        <a:stretch>
          <a:fillRect/>
        </a:stretch>
      </xdr:blipFill>
      <xdr:spPr>
        <a:xfrm>
          <a:off x="542925" y="27451050"/>
          <a:ext cx="2495550" cy="228600"/>
        </a:xfrm>
        <a:prstGeom prst="rect">
          <a:avLst/>
        </a:prstGeom>
        <a:noFill/>
        <a:ln w="9525" cmpd="sng">
          <a:noFill/>
        </a:ln>
      </xdr:spPr>
    </xdr:pic>
    <xdr:clientData/>
  </xdr:twoCellAnchor>
  <xdr:twoCellAnchor editAs="oneCell">
    <xdr:from>
      <xdr:col>2</xdr:col>
      <xdr:colOff>114300</xdr:colOff>
      <xdr:row>268</xdr:row>
      <xdr:rowOff>0</xdr:rowOff>
    </xdr:from>
    <xdr:to>
      <xdr:col>3</xdr:col>
      <xdr:colOff>1104900</xdr:colOff>
      <xdr:row>269</xdr:row>
      <xdr:rowOff>66675</xdr:rowOff>
    </xdr:to>
    <xdr:pic>
      <xdr:nvPicPr>
        <xdr:cNvPr id="33" name="ComboBox94"/>
        <xdr:cNvPicPr preferRelativeResize="1">
          <a:picLocks noChangeAspect="1"/>
        </xdr:cNvPicPr>
      </xdr:nvPicPr>
      <xdr:blipFill>
        <a:blip r:embed="rId2"/>
        <a:stretch>
          <a:fillRect/>
        </a:stretch>
      </xdr:blipFill>
      <xdr:spPr>
        <a:xfrm>
          <a:off x="542925" y="28279725"/>
          <a:ext cx="2495550" cy="228600"/>
        </a:xfrm>
        <a:prstGeom prst="rect">
          <a:avLst/>
        </a:prstGeom>
        <a:noFill/>
        <a:ln w="9525" cmpd="sng">
          <a:noFill/>
        </a:ln>
      </xdr:spPr>
    </xdr:pic>
    <xdr:clientData/>
  </xdr:twoCellAnchor>
  <xdr:twoCellAnchor editAs="oneCell">
    <xdr:from>
      <xdr:col>6</xdr:col>
      <xdr:colOff>19050</xdr:colOff>
      <xdr:row>2</xdr:row>
      <xdr:rowOff>19050</xdr:rowOff>
    </xdr:from>
    <xdr:to>
      <xdr:col>6</xdr:col>
      <xdr:colOff>1428750</xdr:colOff>
      <xdr:row>4</xdr:row>
      <xdr:rowOff>38100</xdr:rowOff>
    </xdr:to>
    <xdr:pic>
      <xdr:nvPicPr>
        <xdr:cNvPr id="34" name="CommandButton3"/>
        <xdr:cNvPicPr preferRelativeResize="1">
          <a:picLocks noChangeAspect="1"/>
        </xdr:cNvPicPr>
      </xdr:nvPicPr>
      <xdr:blipFill>
        <a:blip r:embed="rId3"/>
        <a:stretch>
          <a:fillRect/>
        </a:stretch>
      </xdr:blipFill>
      <xdr:spPr>
        <a:xfrm>
          <a:off x="3581400" y="381000"/>
          <a:ext cx="1409700" cy="381000"/>
        </a:xfrm>
        <a:prstGeom prst="rect">
          <a:avLst/>
        </a:prstGeom>
        <a:noFill/>
        <a:ln w="9525" cmpd="sng">
          <a:noFill/>
        </a:ln>
      </xdr:spPr>
    </xdr:pic>
    <xdr:clientData/>
  </xdr:twoCellAnchor>
  <xdr:twoCellAnchor editAs="oneCell">
    <xdr:from>
      <xdr:col>3</xdr:col>
      <xdr:colOff>476250</xdr:colOff>
      <xdr:row>273</xdr:row>
      <xdr:rowOff>57150</xdr:rowOff>
    </xdr:from>
    <xdr:to>
      <xdr:col>6</xdr:col>
      <xdr:colOff>847725</xdr:colOff>
      <xdr:row>276</xdr:row>
      <xdr:rowOff>57150</xdr:rowOff>
    </xdr:to>
    <xdr:pic>
      <xdr:nvPicPr>
        <xdr:cNvPr id="35" name="CommandButton2"/>
        <xdr:cNvPicPr preferRelativeResize="1">
          <a:picLocks noChangeAspect="1"/>
        </xdr:cNvPicPr>
      </xdr:nvPicPr>
      <xdr:blipFill>
        <a:blip r:embed="rId4"/>
        <a:stretch>
          <a:fillRect/>
        </a:stretch>
      </xdr:blipFill>
      <xdr:spPr>
        <a:xfrm>
          <a:off x="2409825" y="28822650"/>
          <a:ext cx="2000250" cy="523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85725</xdr:rowOff>
    </xdr:from>
    <xdr:to>
      <xdr:col>8</xdr:col>
      <xdr:colOff>19050</xdr:colOff>
      <xdr:row>38</xdr:row>
      <xdr:rowOff>38100</xdr:rowOff>
    </xdr:to>
    <xdr:graphicFrame>
      <xdr:nvGraphicFramePr>
        <xdr:cNvPr id="1" name="Chart 2"/>
        <xdr:cNvGraphicFramePr/>
      </xdr:nvGraphicFramePr>
      <xdr:xfrm>
        <a:off x="76200" y="85725"/>
        <a:ext cx="9744075" cy="61055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752475</xdr:colOff>
      <xdr:row>37</xdr:row>
      <xdr:rowOff>9525</xdr:rowOff>
    </xdr:to>
    <xdr:graphicFrame>
      <xdr:nvGraphicFramePr>
        <xdr:cNvPr id="1" name="Chart 5"/>
        <xdr:cNvGraphicFramePr/>
      </xdr:nvGraphicFramePr>
      <xdr:xfrm>
        <a:off x="0" y="0"/>
        <a:ext cx="9591675" cy="6000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2"/>
  <dimension ref="A1:O37"/>
  <sheetViews>
    <sheetView tabSelected="1" workbookViewId="0" topLeftCell="A1">
      <selection activeCell="B16" sqref="B16"/>
    </sheetView>
  </sheetViews>
  <sheetFormatPr defaultColWidth="11.421875" defaultRowHeight="12.75"/>
  <cols>
    <col min="1" max="1" width="2.7109375" style="180" customWidth="1"/>
    <col min="2" max="13" width="11.421875" style="180" customWidth="1"/>
    <col min="14" max="14" width="2.7109375" style="180" customWidth="1"/>
    <col min="15" max="16384" width="11.421875" style="180" customWidth="1"/>
  </cols>
  <sheetData>
    <row r="1" spans="1:15" s="193" customFormat="1" ht="15.75">
      <c r="A1" s="190"/>
      <c r="B1" s="198" t="s">
        <v>359</v>
      </c>
      <c r="C1" s="191"/>
      <c r="D1" s="191"/>
      <c r="E1" s="191"/>
      <c r="F1" s="191"/>
      <c r="G1" s="191"/>
      <c r="H1" s="191"/>
      <c r="I1" s="191"/>
      <c r="J1" s="191"/>
      <c r="K1" s="191"/>
      <c r="L1" s="191"/>
      <c r="M1" s="191"/>
      <c r="N1" s="191"/>
      <c r="O1" s="192"/>
    </row>
    <row r="2" spans="1:15" ht="12.75">
      <c r="A2" s="194"/>
      <c r="B2" s="195"/>
      <c r="C2" s="195"/>
      <c r="D2" s="195"/>
      <c r="E2" s="195"/>
      <c r="F2" s="195"/>
      <c r="G2" s="195"/>
      <c r="H2" s="195"/>
      <c r="I2" s="195"/>
      <c r="J2" s="195"/>
      <c r="K2" s="195"/>
      <c r="L2" s="195"/>
      <c r="M2" s="195"/>
      <c r="N2" s="195"/>
      <c r="O2" s="196"/>
    </row>
    <row r="4" spans="2:14" ht="12.75" customHeight="1">
      <c r="B4" s="206" t="s">
        <v>360</v>
      </c>
      <c r="C4" s="206"/>
      <c r="D4" s="206"/>
      <c r="E4" s="206"/>
      <c r="F4" s="206"/>
      <c r="G4" s="206"/>
      <c r="H4" s="206"/>
      <c r="I4" s="206"/>
      <c r="J4" s="206"/>
      <c r="K4" s="206"/>
      <c r="L4" s="206"/>
      <c r="M4" s="206"/>
      <c r="N4" s="199"/>
    </row>
    <row r="5" spans="1:14" ht="12.75">
      <c r="A5" s="181"/>
      <c r="B5" s="206"/>
      <c r="C5" s="206"/>
      <c r="D5" s="206"/>
      <c r="E5" s="206"/>
      <c r="F5" s="206"/>
      <c r="G5" s="206"/>
      <c r="H5" s="206"/>
      <c r="I5" s="206"/>
      <c r="J5" s="206"/>
      <c r="K5" s="206"/>
      <c r="L5" s="206"/>
      <c r="M5" s="206"/>
      <c r="N5" s="199"/>
    </row>
    <row r="6" spans="1:14" ht="4.5" customHeight="1">
      <c r="A6" s="181"/>
      <c r="B6" s="200"/>
      <c r="C6" s="200"/>
      <c r="D6" s="200"/>
      <c r="E6" s="200"/>
      <c r="F6" s="200"/>
      <c r="G6" s="200"/>
      <c r="H6" s="200"/>
      <c r="I6" s="200"/>
      <c r="J6" s="200"/>
      <c r="K6" s="200"/>
      <c r="L6" s="200"/>
      <c r="M6" s="200"/>
      <c r="N6" s="199"/>
    </row>
    <row r="7" spans="1:14" ht="12.75">
      <c r="A7" s="181"/>
      <c r="B7" s="206" t="s">
        <v>361</v>
      </c>
      <c r="C7" s="206"/>
      <c r="D7" s="206"/>
      <c r="E7" s="206"/>
      <c r="F7" s="206"/>
      <c r="G7" s="206"/>
      <c r="H7" s="206"/>
      <c r="I7" s="206"/>
      <c r="J7" s="206"/>
      <c r="K7" s="206"/>
      <c r="L7" s="206"/>
      <c r="M7" s="206"/>
      <c r="N7" s="199"/>
    </row>
    <row r="8" spans="1:14" ht="4.5" customHeight="1">
      <c r="A8" s="181"/>
      <c r="B8" s="201"/>
      <c r="C8" s="201"/>
      <c r="D8" s="201"/>
      <c r="E8" s="201"/>
      <c r="F8" s="201"/>
      <c r="G8" s="201"/>
      <c r="H8" s="201"/>
      <c r="I8" s="201"/>
      <c r="J8" s="201"/>
      <c r="K8" s="201"/>
      <c r="L8" s="201"/>
      <c r="M8" s="201"/>
      <c r="N8" s="199"/>
    </row>
    <row r="9" spans="1:15" ht="23.25" customHeight="1">
      <c r="A9" s="181"/>
      <c r="B9" s="207" t="s">
        <v>364</v>
      </c>
      <c r="C9" s="207"/>
      <c r="D9" s="207"/>
      <c r="E9" s="207"/>
      <c r="F9" s="207"/>
      <c r="G9" s="207"/>
      <c r="H9" s="207"/>
      <c r="I9" s="207"/>
      <c r="J9" s="207"/>
      <c r="K9" s="207"/>
      <c r="L9" s="207"/>
      <c r="M9" s="207"/>
      <c r="N9" s="199"/>
      <c r="O9" s="181"/>
    </row>
    <row r="10" spans="1:15" ht="4.5" customHeight="1">
      <c r="A10" s="181"/>
      <c r="B10" s="201"/>
      <c r="C10" s="201"/>
      <c r="D10" s="201"/>
      <c r="E10" s="201"/>
      <c r="F10" s="201"/>
      <c r="G10" s="201"/>
      <c r="H10" s="201"/>
      <c r="I10" s="201"/>
      <c r="J10" s="201"/>
      <c r="K10" s="201"/>
      <c r="L10" s="201"/>
      <c r="M10" s="201"/>
      <c r="N10" s="199"/>
      <c r="O10" s="181"/>
    </row>
    <row r="11" spans="1:15" ht="12.75">
      <c r="A11" s="181"/>
      <c r="B11" s="206" t="s">
        <v>362</v>
      </c>
      <c r="C11" s="206"/>
      <c r="D11" s="206"/>
      <c r="E11" s="206"/>
      <c r="F11" s="206"/>
      <c r="G11" s="206"/>
      <c r="H11" s="206"/>
      <c r="I11" s="206"/>
      <c r="J11" s="206"/>
      <c r="K11" s="206"/>
      <c r="L11" s="206"/>
      <c r="M11" s="206"/>
      <c r="N11" s="199"/>
      <c r="O11" s="181"/>
    </row>
    <row r="12" spans="1:14" ht="12.75">
      <c r="A12" s="181"/>
      <c r="B12" s="201"/>
      <c r="C12" s="201"/>
      <c r="D12" s="201"/>
      <c r="E12" s="201"/>
      <c r="F12" s="201"/>
      <c r="G12" s="201"/>
      <c r="H12" s="201"/>
      <c r="I12" s="201"/>
      <c r="J12" s="201"/>
      <c r="K12" s="201"/>
      <c r="L12" s="201"/>
      <c r="M12" s="201"/>
      <c r="N12" s="199"/>
    </row>
    <row r="13" spans="1:15" ht="62.25" customHeight="1">
      <c r="A13" s="181"/>
      <c r="B13" s="205" t="s">
        <v>365</v>
      </c>
      <c r="C13" s="205"/>
      <c r="D13" s="205"/>
      <c r="E13" s="205"/>
      <c r="F13" s="205"/>
      <c r="G13" s="205"/>
      <c r="H13" s="205"/>
      <c r="I13" s="205"/>
      <c r="J13" s="205"/>
      <c r="K13" s="205"/>
      <c r="L13" s="205"/>
      <c r="M13" s="205"/>
      <c r="N13" s="197"/>
      <c r="O13" s="181"/>
    </row>
    <row r="14" spans="1:15" ht="4.5" customHeight="1">
      <c r="A14" s="181"/>
      <c r="B14" s="187"/>
      <c r="C14" s="181"/>
      <c r="D14" s="181"/>
      <c r="H14" s="186"/>
      <c r="J14" s="181"/>
      <c r="K14" s="181"/>
      <c r="L14" s="181"/>
      <c r="M14" s="197"/>
      <c r="N14" s="197"/>
      <c r="O14" s="181"/>
    </row>
    <row r="15" spans="1:15" s="204" customFormat="1" ht="30.75" customHeight="1">
      <c r="A15" s="203"/>
      <c r="B15" s="205" t="s">
        <v>366</v>
      </c>
      <c r="C15" s="205"/>
      <c r="D15" s="205"/>
      <c r="E15" s="205"/>
      <c r="F15" s="205"/>
      <c r="G15" s="205"/>
      <c r="H15" s="205"/>
      <c r="I15" s="205"/>
      <c r="J15" s="205"/>
      <c r="K15" s="205"/>
      <c r="L15" s="205"/>
      <c r="M15" s="205"/>
      <c r="N15" s="203"/>
      <c r="O15" s="203"/>
    </row>
    <row r="16" spans="1:15" ht="12.75">
      <c r="A16" s="181"/>
      <c r="B16" s="182"/>
      <c r="H16" s="90"/>
      <c r="I16" s="188"/>
      <c r="J16" s="181"/>
      <c r="K16" s="181"/>
      <c r="L16" s="181"/>
      <c r="M16" s="197"/>
      <c r="N16" s="197"/>
      <c r="O16" s="181"/>
    </row>
    <row r="17" spans="1:15" ht="12.75">
      <c r="A17" s="181"/>
      <c r="B17" s="182"/>
      <c r="H17" s="183"/>
      <c r="I17" s="181"/>
      <c r="J17" s="181"/>
      <c r="K17" s="181"/>
      <c r="L17" s="181"/>
      <c r="M17" s="197"/>
      <c r="N17" s="197"/>
      <c r="O17" s="181"/>
    </row>
    <row r="18" spans="1:15" ht="12.75">
      <c r="A18" s="181"/>
      <c r="B18" s="187"/>
      <c r="C18" s="181"/>
      <c r="D18" s="181"/>
      <c r="E18" s="181"/>
      <c r="F18" s="181"/>
      <c r="G18" s="181"/>
      <c r="H18" s="183"/>
      <c r="I18" s="181"/>
      <c r="J18" s="181"/>
      <c r="K18" s="181"/>
      <c r="L18" s="181"/>
      <c r="M18" s="197"/>
      <c r="N18" s="197"/>
      <c r="O18" s="181"/>
    </row>
    <row r="19" spans="1:15" ht="12.75">
      <c r="A19" s="181"/>
      <c r="B19" s="182"/>
      <c r="C19" s="181"/>
      <c r="D19" s="181"/>
      <c r="E19" s="181"/>
      <c r="F19" s="181"/>
      <c r="H19" s="183"/>
      <c r="I19" s="181"/>
      <c r="J19" s="181"/>
      <c r="K19" s="181"/>
      <c r="L19" s="181"/>
      <c r="M19" s="197"/>
      <c r="N19" s="197"/>
      <c r="O19" s="181"/>
    </row>
    <row r="20" spans="1:15" ht="12.75">
      <c r="A20" s="181"/>
      <c r="B20" s="182"/>
      <c r="D20" s="181"/>
      <c r="G20" s="181"/>
      <c r="H20" s="183"/>
      <c r="I20" s="181"/>
      <c r="K20" s="181"/>
      <c r="L20" s="181"/>
      <c r="M20" s="197"/>
      <c r="N20" s="197"/>
      <c r="O20" s="181"/>
    </row>
    <row r="21" spans="1:15" ht="12.75">
      <c r="A21" s="181"/>
      <c r="B21" s="187"/>
      <c r="C21" s="181"/>
      <c r="G21" s="181"/>
      <c r="H21" s="184"/>
      <c r="I21" s="189"/>
      <c r="J21" s="181"/>
      <c r="K21" s="181"/>
      <c r="L21" s="181"/>
      <c r="M21" s="197"/>
      <c r="N21" s="197"/>
      <c r="O21" s="181"/>
    </row>
    <row r="22" spans="1:15" ht="12.75">
      <c r="A22" s="181"/>
      <c r="B22" s="182"/>
      <c r="G22" s="181"/>
      <c r="H22" s="183"/>
      <c r="J22" s="181"/>
      <c r="K22" s="181"/>
      <c r="L22" s="181"/>
      <c r="M22" s="197"/>
      <c r="N22" s="197"/>
      <c r="O22" s="181"/>
    </row>
    <row r="23" spans="1:15" ht="12.75">
      <c r="A23" s="181"/>
      <c r="B23" s="90"/>
      <c r="C23" s="188"/>
      <c r="E23" s="181"/>
      <c r="F23" s="181"/>
      <c r="G23" s="181"/>
      <c r="H23" s="183"/>
      <c r="J23" s="181"/>
      <c r="K23" s="181"/>
      <c r="L23" s="181"/>
      <c r="M23" s="197"/>
      <c r="N23" s="197"/>
      <c r="O23" s="181"/>
    </row>
    <row r="24" spans="1:15" ht="12.75">
      <c r="A24" s="181"/>
      <c r="B24" s="185"/>
      <c r="C24" s="181"/>
      <c r="E24" s="181"/>
      <c r="F24" s="181"/>
      <c r="G24" s="181"/>
      <c r="H24" s="183"/>
      <c r="J24" s="181"/>
      <c r="K24" s="90"/>
      <c r="L24" s="90"/>
      <c r="M24" s="90"/>
      <c r="N24" s="90"/>
      <c r="O24" s="181"/>
    </row>
    <row r="25" spans="1:15" ht="12.75">
      <c r="A25" s="181"/>
      <c r="B25" s="182"/>
      <c r="C25" s="181"/>
      <c r="E25" s="181"/>
      <c r="F25" s="181"/>
      <c r="G25" s="181"/>
      <c r="J25" s="181"/>
      <c r="K25" s="181"/>
      <c r="L25" s="181"/>
      <c r="M25" s="197"/>
      <c r="N25" s="197"/>
      <c r="O25" s="181"/>
    </row>
    <row r="26" spans="1:15" ht="12.75">
      <c r="A26" s="181"/>
      <c r="B26" s="182"/>
      <c r="C26" s="181"/>
      <c r="E26" s="181"/>
      <c r="F26" s="181"/>
      <c r="G26" s="181"/>
      <c r="J26" s="181"/>
      <c r="K26" s="181"/>
      <c r="L26" s="181"/>
      <c r="M26" s="197"/>
      <c r="N26" s="197"/>
      <c r="O26" s="181"/>
    </row>
    <row r="27" spans="1:15" ht="12.75">
      <c r="A27" s="181"/>
      <c r="B27" s="187"/>
      <c r="C27" s="181"/>
      <c r="E27" s="181"/>
      <c r="F27" s="181"/>
      <c r="G27" s="181"/>
      <c r="J27" s="184"/>
      <c r="K27" s="181"/>
      <c r="L27" s="181"/>
      <c r="M27" s="197"/>
      <c r="N27" s="197"/>
      <c r="O27" s="181"/>
    </row>
    <row r="28" spans="1:15" ht="12.75">
      <c r="A28" s="181"/>
      <c r="B28" s="182"/>
      <c r="C28" s="181"/>
      <c r="E28" s="181"/>
      <c r="F28" s="181"/>
      <c r="G28" s="181"/>
      <c r="K28" s="181"/>
      <c r="L28" s="181"/>
      <c r="M28" s="197"/>
      <c r="N28" s="197"/>
      <c r="O28" s="181"/>
    </row>
    <row r="29" spans="1:15" ht="12.75">
      <c r="A29" s="181"/>
      <c r="B29" s="182"/>
      <c r="C29" s="181"/>
      <c r="E29" s="181"/>
      <c r="F29" s="181"/>
      <c r="G29" s="181"/>
      <c r="K29" s="181"/>
      <c r="L29" s="181"/>
      <c r="M29" s="197"/>
      <c r="N29" s="197"/>
      <c r="O29" s="181"/>
    </row>
    <row r="30" spans="1:15" ht="12.75">
      <c r="A30" s="181"/>
      <c r="B30" s="182"/>
      <c r="E30" s="181"/>
      <c r="F30" s="181"/>
      <c r="G30" s="181"/>
      <c r="K30" s="181"/>
      <c r="L30" s="181"/>
      <c r="M30" s="197"/>
      <c r="N30" s="197"/>
      <c r="O30" s="181"/>
    </row>
    <row r="31" spans="1:15" ht="12.75">
      <c r="A31" s="181"/>
      <c r="E31" s="181"/>
      <c r="F31" s="181"/>
      <c r="G31" s="181"/>
      <c r="H31" s="181"/>
      <c r="I31" s="197"/>
      <c r="J31" s="181"/>
      <c r="K31" s="181"/>
      <c r="L31" s="181"/>
      <c r="M31" s="197"/>
      <c r="N31" s="197"/>
      <c r="O31" s="181"/>
    </row>
    <row r="32" spans="1:15" ht="12.75">
      <c r="A32" s="181"/>
      <c r="E32" s="181"/>
      <c r="F32" s="181"/>
      <c r="G32" s="181"/>
      <c r="H32" s="181"/>
      <c r="I32" s="197"/>
      <c r="J32" s="181"/>
      <c r="K32" s="181"/>
      <c r="L32" s="181"/>
      <c r="M32" s="197"/>
      <c r="N32" s="197"/>
      <c r="O32" s="181"/>
    </row>
    <row r="33" spans="1:15" ht="12.75">
      <c r="A33" s="181"/>
      <c r="B33" s="182"/>
      <c r="C33" s="181"/>
      <c r="E33" s="181"/>
      <c r="F33" s="181"/>
      <c r="G33" s="181"/>
      <c r="H33" s="181"/>
      <c r="I33" s="197"/>
      <c r="J33" s="181"/>
      <c r="K33" s="181"/>
      <c r="L33" s="181"/>
      <c r="M33" s="197"/>
      <c r="N33" s="197"/>
      <c r="O33" s="181"/>
    </row>
    <row r="34" spans="1:15" ht="12.75">
      <c r="A34" s="181"/>
      <c r="B34" s="182"/>
      <c r="C34" s="181"/>
      <c r="E34" s="181"/>
      <c r="F34" s="181"/>
      <c r="G34" s="181"/>
      <c r="H34" s="181"/>
      <c r="I34" s="197"/>
      <c r="J34" s="181"/>
      <c r="K34" s="181"/>
      <c r="L34" s="181"/>
      <c r="M34" s="197"/>
      <c r="N34" s="197"/>
      <c r="O34" s="181"/>
    </row>
    <row r="35" spans="1:15" ht="12.75">
      <c r="A35" s="181"/>
      <c r="B35" s="182"/>
      <c r="C35" s="181"/>
      <c r="E35" s="181"/>
      <c r="F35" s="181"/>
      <c r="G35" s="181"/>
      <c r="H35" s="181"/>
      <c r="I35" s="197"/>
      <c r="J35" s="181"/>
      <c r="K35" s="181"/>
      <c r="L35" s="181"/>
      <c r="M35" s="197"/>
      <c r="N35" s="197"/>
      <c r="O35" s="181"/>
    </row>
    <row r="36" spans="1:15" ht="12.75">
      <c r="A36" s="181"/>
      <c r="B36" s="182"/>
      <c r="C36" s="181"/>
      <c r="E36" s="181"/>
      <c r="F36" s="181"/>
      <c r="G36" s="181"/>
      <c r="H36" s="181"/>
      <c r="I36" s="197"/>
      <c r="J36" s="181"/>
      <c r="K36" s="181"/>
      <c r="L36" s="181"/>
      <c r="M36" s="197"/>
      <c r="N36" s="197"/>
      <c r="O36" s="181"/>
    </row>
    <row r="37" spans="1:15" ht="12.75">
      <c r="A37" s="181"/>
      <c r="B37" s="183"/>
      <c r="C37" s="181"/>
      <c r="D37" s="181"/>
      <c r="E37" s="181"/>
      <c r="F37" s="181"/>
      <c r="G37" s="181"/>
      <c r="H37" s="183"/>
      <c r="I37" s="181"/>
      <c r="J37" s="181"/>
      <c r="K37" s="181"/>
      <c r="L37" s="181"/>
      <c r="M37" s="197"/>
      <c r="N37" s="197"/>
      <c r="O37" s="181"/>
    </row>
  </sheetData>
  <sheetProtection password="CD20" sheet="1" objects="1" scenarios="1" selectLockedCells="1" selectUnlockedCells="1"/>
  <mergeCells count="6">
    <mergeCell ref="B13:M13"/>
    <mergeCell ref="B15:M15"/>
    <mergeCell ref="B4:M5"/>
    <mergeCell ref="B7:M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codeName="Tabelle1"/>
  <dimension ref="A1:J35"/>
  <sheetViews>
    <sheetView workbookViewId="0" topLeftCell="A1">
      <selection activeCell="G16" sqref="G16"/>
    </sheetView>
  </sheetViews>
  <sheetFormatPr defaultColWidth="11.421875" defaultRowHeight="12.75"/>
  <cols>
    <col min="1" max="1" width="2.7109375" style="7" customWidth="1"/>
    <col min="2" max="2" width="12.8515625" style="7" customWidth="1"/>
    <col min="3" max="3" width="16.28125" style="7" customWidth="1"/>
    <col min="4" max="4" width="18.28125" style="7" customWidth="1"/>
    <col min="5" max="5" width="11.421875" style="7" customWidth="1"/>
    <col min="6" max="6" width="20.57421875" style="7" customWidth="1"/>
    <col min="7" max="7" width="19.28125" style="7" customWidth="1"/>
    <col min="8" max="8" width="18.00390625" style="7" customWidth="1"/>
    <col min="9" max="9" width="6.57421875" style="7" bestFit="1" customWidth="1"/>
    <col min="10" max="10" width="2.7109375" style="7" customWidth="1"/>
    <col min="11" max="16384" width="11.421875" style="7" customWidth="1"/>
  </cols>
  <sheetData>
    <row r="1" spans="1:10" ht="15.75">
      <c r="A1" s="46"/>
      <c r="B1" s="80" t="s">
        <v>284</v>
      </c>
      <c r="C1" s="46"/>
      <c r="D1" s="46"/>
      <c r="E1" s="46"/>
      <c r="F1" s="46"/>
      <c r="G1" s="46"/>
      <c r="H1" s="46"/>
      <c r="I1" s="46"/>
      <c r="J1" s="46"/>
    </row>
    <row r="2" spans="1:10" ht="12.75">
      <c r="A2" s="46"/>
      <c r="B2" s="81" t="s">
        <v>285</v>
      </c>
      <c r="C2" s="46"/>
      <c r="D2" s="46"/>
      <c r="E2" s="46"/>
      <c r="F2" s="46"/>
      <c r="G2" s="46"/>
      <c r="H2" s="46"/>
      <c r="I2" s="46"/>
      <c r="J2" s="46"/>
    </row>
    <row r="4" spans="2:9" ht="12.75">
      <c r="B4" s="128" t="s">
        <v>151</v>
      </c>
      <c r="C4" s="128" t="s">
        <v>1</v>
      </c>
      <c r="D4" s="128" t="s">
        <v>2</v>
      </c>
      <c r="E4" s="128" t="s">
        <v>286</v>
      </c>
      <c r="F4" s="128" t="s">
        <v>288</v>
      </c>
      <c r="G4" s="128" t="s">
        <v>289</v>
      </c>
      <c r="H4" s="128" t="s">
        <v>188</v>
      </c>
      <c r="I4" s="128" t="s">
        <v>287</v>
      </c>
    </row>
    <row r="5" spans="1:10" ht="12.75">
      <c r="A5" s="108"/>
      <c r="B5" s="108"/>
      <c r="C5" s="108"/>
      <c r="D5" s="108"/>
      <c r="E5" s="108"/>
      <c r="F5" s="108"/>
      <c r="G5" s="108"/>
      <c r="H5" s="108"/>
      <c r="I5" s="108"/>
      <c r="J5" s="108"/>
    </row>
    <row r="7" spans="1:10" ht="12.75">
      <c r="A7" s="108"/>
      <c r="B7" s="108"/>
      <c r="C7" s="108"/>
      <c r="D7" s="108"/>
      <c r="E7" s="108"/>
      <c r="F7" s="108"/>
      <c r="G7" s="108"/>
      <c r="H7" s="108"/>
      <c r="I7" s="108"/>
      <c r="J7" s="108"/>
    </row>
    <row r="9" spans="1:10" ht="12.75">
      <c r="A9" s="108"/>
      <c r="B9" s="108"/>
      <c r="C9" s="108"/>
      <c r="D9" s="108"/>
      <c r="E9" s="108"/>
      <c r="F9" s="108"/>
      <c r="G9" s="108"/>
      <c r="H9" s="108"/>
      <c r="I9" s="108"/>
      <c r="J9" s="108"/>
    </row>
    <row r="11" spans="1:10" ht="12.75">
      <c r="A11" s="108"/>
      <c r="B11" s="108"/>
      <c r="C11" s="108"/>
      <c r="D11" s="108"/>
      <c r="E11" s="108"/>
      <c r="F11" s="108"/>
      <c r="G11" s="108"/>
      <c r="H11" s="108"/>
      <c r="I11" s="108"/>
      <c r="J11" s="108"/>
    </row>
    <row r="13" spans="1:10" ht="12.75">
      <c r="A13" s="108"/>
      <c r="B13" s="108"/>
      <c r="C13" s="108"/>
      <c r="D13" s="108"/>
      <c r="E13" s="108"/>
      <c r="F13" s="108"/>
      <c r="G13" s="108"/>
      <c r="H13" s="108"/>
      <c r="I13" s="108"/>
      <c r="J13" s="108"/>
    </row>
    <row r="15" spans="1:10" ht="12.75">
      <c r="A15" s="108"/>
      <c r="B15" s="108"/>
      <c r="C15" s="108"/>
      <c r="D15" s="108"/>
      <c r="E15" s="108"/>
      <c r="F15" s="108"/>
      <c r="G15" s="108"/>
      <c r="H15" s="108"/>
      <c r="I15" s="108"/>
      <c r="J15" s="108"/>
    </row>
    <row r="17" spans="1:10" ht="12.75">
      <c r="A17" s="108"/>
      <c r="B17" s="108"/>
      <c r="C17" s="108"/>
      <c r="D17" s="108"/>
      <c r="E17" s="108"/>
      <c r="F17" s="108"/>
      <c r="G17" s="108"/>
      <c r="H17" s="108"/>
      <c r="I17" s="108"/>
      <c r="J17" s="108"/>
    </row>
    <row r="19" spans="1:10" ht="12.75">
      <c r="A19" s="108"/>
      <c r="B19" s="108"/>
      <c r="C19" s="108"/>
      <c r="D19" s="108"/>
      <c r="E19" s="108"/>
      <c r="F19" s="108"/>
      <c r="G19" s="108"/>
      <c r="H19" s="108"/>
      <c r="I19" s="108"/>
      <c r="J19" s="108"/>
    </row>
    <row r="21" spans="1:10" ht="12.75">
      <c r="A21" s="108"/>
      <c r="B21" s="108"/>
      <c r="C21" s="108"/>
      <c r="D21" s="108"/>
      <c r="E21" s="108"/>
      <c r="F21" s="108"/>
      <c r="G21" s="108"/>
      <c r="H21" s="108"/>
      <c r="I21" s="108"/>
      <c r="J21" s="108"/>
    </row>
    <row r="23" spans="1:10" ht="12.75">
      <c r="A23" s="108"/>
      <c r="B23" s="108"/>
      <c r="C23" s="108"/>
      <c r="D23" s="108"/>
      <c r="E23" s="108"/>
      <c r="F23" s="108"/>
      <c r="G23" s="108"/>
      <c r="H23" s="108"/>
      <c r="I23" s="108"/>
      <c r="J23" s="108"/>
    </row>
    <row r="25" spans="1:10" ht="12.75">
      <c r="A25" s="108"/>
      <c r="B25" s="108"/>
      <c r="C25" s="108"/>
      <c r="D25" s="108"/>
      <c r="E25" s="108"/>
      <c r="F25" s="108"/>
      <c r="G25" s="108"/>
      <c r="H25" s="108"/>
      <c r="I25" s="108"/>
      <c r="J25" s="108"/>
    </row>
    <row r="27" spans="1:10" ht="12.75">
      <c r="A27" s="108"/>
      <c r="B27" s="108"/>
      <c r="C27" s="108"/>
      <c r="D27" s="108"/>
      <c r="E27" s="108"/>
      <c r="F27" s="108"/>
      <c r="G27" s="108"/>
      <c r="H27" s="108"/>
      <c r="I27" s="108"/>
      <c r="J27" s="108"/>
    </row>
    <row r="29" spans="1:10" ht="12.75">
      <c r="A29" s="108"/>
      <c r="B29" s="108"/>
      <c r="C29" s="108"/>
      <c r="D29" s="108"/>
      <c r="E29" s="108"/>
      <c r="F29" s="108"/>
      <c r="G29" s="108"/>
      <c r="H29" s="108"/>
      <c r="I29" s="108"/>
      <c r="J29" s="108"/>
    </row>
    <row r="31" spans="1:10" ht="12.75">
      <c r="A31" s="108"/>
      <c r="B31" s="108"/>
      <c r="C31" s="108"/>
      <c r="D31" s="108"/>
      <c r="E31" s="108"/>
      <c r="F31" s="108"/>
      <c r="G31" s="108"/>
      <c r="H31" s="108"/>
      <c r="I31" s="108"/>
      <c r="J31" s="108"/>
    </row>
    <row r="33" spans="1:10" ht="12.75">
      <c r="A33" s="108"/>
      <c r="B33" s="108"/>
      <c r="C33" s="108"/>
      <c r="D33" s="108"/>
      <c r="E33" s="108"/>
      <c r="F33" s="108"/>
      <c r="G33" s="108"/>
      <c r="H33" s="108"/>
      <c r="I33" s="108"/>
      <c r="J33" s="108"/>
    </row>
    <row r="35" spans="1:10" ht="12.75">
      <c r="A35" s="108"/>
      <c r="B35" s="108"/>
      <c r="C35" s="108"/>
      <c r="D35" s="108"/>
      <c r="E35" s="108"/>
      <c r="F35" s="108"/>
      <c r="G35" s="108"/>
      <c r="H35" s="108"/>
      <c r="I35" s="108"/>
      <c r="J35" s="108"/>
    </row>
  </sheetData>
  <sheetProtection password="B583" sheet="1" objects="1" scenarios="1"/>
  <printOptions/>
  <pageMargins left="0.75" right="0.75" top="1" bottom="1"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Tabelle7"/>
  <dimension ref="A1:O36"/>
  <sheetViews>
    <sheetView workbookViewId="0" topLeftCell="A1">
      <selection activeCell="M16" sqref="M16"/>
    </sheetView>
  </sheetViews>
  <sheetFormatPr defaultColWidth="11.421875" defaultRowHeight="12.75"/>
  <cols>
    <col min="1" max="1" width="2.7109375" style="7" customWidth="1"/>
    <col min="2" max="2" width="2.8515625" style="7" customWidth="1"/>
    <col min="3" max="16384" width="11.421875" style="7" customWidth="1"/>
  </cols>
  <sheetData>
    <row r="1" spans="1:14" ht="15.75">
      <c r="A1" s="46"/>
      <c r="B1" s="83" t="s">
        <v>148</v>
      </c>
      <c r="C1" s="83"/>
      <c r="D1" s="83"/>
      <c r="E1" s="83"/>
      <c r="F1" s="83"/>
      <c r="G1" s="83"/>
      <c r="H1" s="83"/>
      <c r="I1" s="83"/>
      <c r="J1" s="83"/>
      <c r="K1" s="83"/>
      <c r="L1" s="83"/>
      <c r="M1" s="83"/>
      <c r="N1" s="85"/>
    </row>
    <row r="2" spans="1:14" ht="14.25">
      <c r="A2" s="46"/>
      <c r="B2" s="84" t="s">
        <v>194</v>
      </c>
      <c r="C2" s="84"/>
      <c r="D2" s="84"/>
      <c r="E2" s="84"/>
      <c r="F2" s="84"/>
      <c r="G2" s="84"/>
      <c r="H2" s="84"/>
      <c r="I2" s="84"/>
      <c r="J2" s="84"/>
      <c r="K2" s="84"/>
      <c r="L2" s="84"/>
      <c r="M2" s="84"/>
      <c r="N2" s="86"/>
    </row>
    <row r="3" spans="11:12" ht="12.75">
      <c r="K3" s="8"/>
      <c r="L3" s="8"/>
    </row>
    <row r="4" spans="1:15" ht="15">
      <c r="A4" s="50"/>
      <c r="B4" s="58" t="s">
        <v>196</v>
      </c>
      <c r="C4" s="59" t="s">
        <v>149</v>
      </c>
      <c r="D4" s="60"/>
      <c r="E4" s="50"/>
      <c r="F4" s="50"/>
      <c r="G4" s="50"/>
      <c r="K4" s="50"/>
      <c r="L4" s="50"/>
      <c r="M4" s="50"/>
      <c r="N4" s="50"/>
      <c r="O4" s="50"/>
    </row>
    <row r="5" spans="1:15" ht="14.25">
      <c r="A5" s="52"/>
      <c r="B5" s="69" t="s">
        <v>195</v>
      </c>
      <c r="C5" s="70" t="s">
        <v>150</v>
      </c>
      <c r="D5" s="70"/>
      <c r="E5" s="52"/>
      <c r="F5" s="52"/>
      <c r="G5" s="52"/>
      <c r="H5" s="65" t="s">
        <v>204</v>
      </c>
      <c r="I5" s="63" t="s">
        <v>172</v>
      </c>
      <c r="K5" s="50"/>
      <c r="L5" s="50"/>
      <c r="M5" s="50"/>
      <c r="N5" s="50"/>
      <c r="O5" s="50"/>
    </row>
    <row r="6" spans="1:15" ht="15">
      <c r="A6" s="11"/>
      <c r="B6" s="51" t="s">
        <v>152</v>
      </c>
      <c r="C6" s="8" t="s">
        <v>158</v>
      </c>
      <c r="D6" s="8"/>
      <c r="E6" s="48"/>
      <c r="F6" s="48"/>
      <c r="G6" s="48"/>
      <c r="H6" s="51" t="s">
        <v>152</v>
      </c>
      <c r="I6" s="8" t="s">
        <v>173</v>
      </c>
      <c r="K6" s="8"/>
      <c r="L6" s="8"/>
      <c r="M6" s="8"/>
      <c r="N6" s="8"/>
      <c r="O6" s="8"/>
    </row>
    <row r="7" spans="1:15" ht="15">
      <c r="A7" s="11"/>
      <c r="B7" s="51" t="s">
        <v>153</v>
      </c>
      <c r="C7" s="8" t="s">
        <v>159</v>
      </c>
      <c r="D7" s="8"/>
      <c r="E7" s="48"/>
      <c r="F7" s="48"/>
      <c r="G7" s="48"/>
      <c r="H7" s="51" t="s">
        <v>153</v>
      </c>
      <c r="I7" s="11" t="s">
        <v>174</v>
      </c>
      <c r="K7" s="8"/>
      <c r="L7" s="8"/>
      <c r="M7" s="8"/>
      <c r="N7" s="8"/>
      <c r="O7" s="8"/>
    </row>
    <row r="8" spans="1:15" ht="15">
      <c r="A8" s="11"/>
      <c r="B8" s="51" t="s">
        <v>154</v>
      </c>
      <c r="C8" s="8" t="s">
        <v>163</v>
      </c>
      <c r="D8" s="8"/>
      <c r="E8" s="48"/>
      <c r="F8" s="48"/>
      <c r="G8" s="48"/>
      <c r="H8" s="51" t="s">
        <v>154</v>
      </c>
      <c r="I8" s="11" t="s">
        <v>178</v>
      </c>
      <c r="K8" s="11"/>
      <c r="L8" s="11"/>
      <c r="M8" s="49"/>
      <c r="N8" s="11"/>
      <c r="O8" s="8"/>
    </row>
    <row r="9" spans="1:15" ht="15">
      <c r="A9" s="11"/>
      <c r="B9" s="51" t="s">
        <v>180</v>
      </c>
      <c r="C9" s="8" t="s">
        <v>161</v>
      </c>
      <c r="D9" s="8"/>
      <c r="E9" s="48"/>
      <c r="F9" s="48"/>
      <c r="G9" s="48"/>
      <c r="H9" s="51" t="s">
        <v>180</v>
      </c>
      <c r="I9" s="11" t="s">
        <v>192</v>
      </c>
      <c r="K9" s="11"/>
      <c r="L9" s="11"/>
      <c r="M9" s="49"/>
      <c r="N9" s="11"/>
      <c r="O9" s="8"/>
    </row>
    <row r="10" spans="1:15" ht="15">
      <c r="A10" s="11"/>
      <c r="B10" s="51" t="s">
        <v>206</v>
      </c>
      <c r="C10" s="8" t="s">
        <v>160</v>
      </c>
      <c r="D10" s="8"/>
      <c r="E10" s="48"/>
      <c r="F10" s="48"/>
      <c r="G10" s="48"/>
      <c r="H10" s="51" t="s">
        <v>206</v>
      </c>
      <c r="I10" s="11" t="s">
        <v>176</v>
      </c>
      <c r="K10" s="11"/>
      <c r="L10" s="11"/>
      <c r="M10" s="49"/>
      <c r="N10" s="11"/>
      <c r="O10" s="8"/>
    </row>
    <row r="11" spans="1:15" ht="15">
      <c r="A11" s="11"/>
      <c r="B11" s="51" t="s">
        <v>207</v>
      </c>
      <c r="C11" s="8" t="s">
        <v>162</v>
      </c>
      <c r="D11" s="48"/>
      <c r="E11" s="48"/>
      <c r="F11" s="48"/>
      <c r="G11" s="48"/>
      <c r="H11" s="51" t="s">
        <v>207</v>
      </c>
      <c r="I11" s="11" t="s">
        <v>175</v>
      </c>
      <c r="J11" s="66"/>
      <c r="K11" s="11"/>
      <c r="L11" s="11"/>
      <c r="M11" s="49"/>
      <c r="N11" s="8"/>
      <c r="O11" s="8"/>
    </row>
    <row r="12" spans="1:15" ht="14.25">
      <c r="A12" s="53"/>
      <c r="B12" s="51" t="s">
        <v>208</v>
      </c>
      <c r="C12" s="8" t="s">
        <v>193</v>
      </c>
      <c r="D12" s="55"/>
      <c r="E12" s="53"/>
      <c r="F12" s="53"/>
      <c r="G12" s="53"/>
      <c r="H12" s="51" t="s">
        <v>208</v>
      </c>
      <c r="I12" s="11" t="s">
        <v>177</v>
      </c>
      <c r="J12" s="53"/>
      <c r="K12" s="53"/>
      <c r="L12" s="53"/>
      <c r="M12" s="54"/>
      <c r="N12" s="53"/>
      <c r="O12" s="55"/>
    </row>
    <row r="13" spans="1:15" ht="14.25">
      <c r="A13" s="11"/>
      <c r="B13" s="71" t="s">
        <v>199</v>
      </c>
      <c r="C13" s="70" t="s">
        <v>151</v>
      </c>
      <c r="D13" s="53"/>
      <c r="E13" s="8"/>
      <c r="F13" s="8"/>
      <c r="G13" s="8"/>
      <c r="H13" s="65" t="s">
        <v>205</v>
      </c>
      <c r="I13" s="60" t="s">
        <v>181</v>
      </c>
      <c r="J13" s="11"/>
      <c r="K13" s="11"/>
      <c r="L13" s="11"/>
      <c r="M13" s="49"/>
      <c r="N13" s="11"/>
      <c r="O13" s="8"/>
    </row>
    <row r="14" spans="1:15" ht="12.75">
      <c r="A14" s="11"/>
      <c r="B14" s="51" t="s">
        <v>152</v>
      </c>
      <c r="C14" s="8" t="s">
        <v>164</v>
      </c>
      <c r="D14" s="8"/>
      <c r="E14" s="8"/>
      <c r="F14" s="8"/>
      <c r="G14" s="8"/>
      <c r="H14" s="51" t="s">
        <v>152</v>
      </c>
      <c r="I14" s="11" t="s">
        <v>179</v>
      </c>
      <c r="J14" s="11"/>
      <c r="K14" s="11"/>
      <c r="L14" s="11"/>
      <c r="M14" s="49"/>
      <c r="N14" s="11"/>
      <c r="O14" s="8"/>
    </row>
    <row r="15" spans="1:15" ht="15">
      <c r="A15" s="11"/>
      <c r="B15" s="51" t="s">
        <v>153</v>
      </c>
      <c r="C15" s="8" t="s">
        <v>165</v>
      </c>
      <c r="D15" s="8"/>
      <c r="E15" s="8"/>
      <c r="F15" s="8"/>
      <c r="G15" s="8"/>
      <c r="H15" s="61" t="s">
        <v>198</v>
      </c>
      <c r="I15" s="62" t="s">
        <v>182</v>
      </c>
      <c r="J15" s="11"/>
      <c r="K15" s="11"/>
      <c r="L15" s="11"/>
      <c r="M15" s="49"/>
      <c r="N15" s="11"/>
      <c r="O15" s="8"/>
    </row>
    <row r="16" spans="1:15" ht="12.75">
      <c r="A16" s="11"/>
      <c r="B16" s="51" t="s">
        <v>154</v>
      </c>
      <c r="C16" s="8" t="s">
        <v>166</v>
      </c>
      <c r="D16" s="8"/>
      <c r="E16" s="8"/>
      <c r="F16" s="8"/>
      <c r="G16" s="8"/>
      <c r="H16" s="57" t="s">
        <v>152</v>
      </c>
      <c r="I16" s="11" t="s">
        <v>183</v>
      </c>
      <c r="J16" s="11"/>
      <c r="K16" s="11"/>
      <c r="L16" s="11"/>
      <c r="M16" s="49"/>
      <c r="N16" s="11"/>
      <c r="O16" s="8"/>
    </row>
    <row r="17" spans="1:15" ht="15">
      <c r="A17" s="11"/>
      <c r="B17" s="71" t="s">
        <v>200</v>
      </c>
      <c r="C17" s="70" t="s">
        <v>167</v>
      </c>
      <c r="D17" s="53"/>
      <c r="E17" s="48"/>
      <c r="F17" s="48"/>
      <c r="G17" s="48"/>
      <c r="H17" s="57" t="s">
        <v>153</v>
      </c>
      <c r="I17" s="11" t="s">
        <v>184</v>
      </c>
      <c r="J17" s="11"/>
      <c r="K17" s="11"/>
      <c r="L17" s="11"/>
      <c r="M17" s="49"/>
      <c r="N17" s="11"/>
      <c r="O17" s="8"/>
    </row>
    <row r="18" spans="1:15" ht="15">
      <c r="A18" s="53"/>
      <c r="B18" s="51" t="s">
        <v>152</v>
      </c>
      <c r="C18" s="11" t="s">
        <v>168</v>
      </c>
      <c r="D18" s="48"/>
      <c r="E18" s="11"/>
      <c r="F18" s="11"/>
      <c r="G18" s="55"/>
      <c r="H18" s="57" t="s">
        <v>154</v>
      </c>
      <c r="I18" s="11" t="s">
        <v>185</v>
      </c>
      <c r="J18" s="53"/>
      <c r="K18" s="53"/>
      <c r="L18" s="53"/>
      <c r="M18" s="54"/>
      <c r="N18" s="53"/>
      <c r="O18" s="55"/>
    </row>
    <row r="19" spans="1:15" ht="14.25">
      <c r="A19" s="53"/>
      <c r="B19" s="51" t="s">
        <v>153</v>
      </c>
      <c r="C19" s="8" t="s">
        <v>191</v>
      </c>
      <c r="D19" s="11"/>
      <c r="E19" s="55"/>
      <c r="F19" s="55"/>
      <c r="G19" s="53"/>
      <c r="H19" s="57" t="s">
        <v>180</v>
      </c>
      <c r="I19" s="11" t="s">
        <v>186</v>
      </c>
      <c r="J19" s="60"/>
      <c r="K19" s="53"/>
      <c r="L19" s="53"/>
      <c r="M19" s="54"/>
      <c r="N19" s="53"/>
      <c r="O19" s="55"/>
    </row>
    <row r="20" spans="1:15" ht="15">
      <c r="A20" s="53"/>
      <c r="B20" s="71" t="s">
        <v>201</v>
      </c>
      <c r="C20" s="70" t="s">
        <v>155</v>
      </c>
      <c r="D20" s="55"/>
      <c r="E20" s="55"/>
      <c r="F20" s="55"/>
      <c r="G20" s="53"/>
      <c r="H20" s="58"/>
      <c r="I20" s="64"/>
      <c r="J20" s="53"/>
      <c r="K20" s="53"/>
      <c r="L20" s="53"/>
      <c r="M20" s="54"/>
      <c r="N20" s="53"/>
      <c r="O20" s="55"/>
    </row>
    <row r="21" spans="1:15" ht="14.25">
      <c r="A21" s="53"/>
      <c r="B21" s="51" t="s">
        <v>152</v>
      </c>
      <c r="C21" s="8" t="s">
        <v>291</v>
      </c>
      <c r="D21" s="55"/>
      <c r="E21" s="55"/>
      <c r="F21" s="55"/>
      <c r="G21" s="53"/>
      <c r="H21" s="57"/>
      <c r="I21" s="8"/>
      <c r="J21" s="63"/>
      <c r="K21" s="53"/>
      <c r="L21" s="53"/>
      <c r="M21" s="54"/>
      <c r="N21" s="53"/>
      <c r="O21" s="55"/>
    </row>
    <row r="22" spans="1:15" ht="15.75">
      <c r="A22" s="11"/>
      <c r="B22" s="61" t="s">
        <v>197</v>
      </c>
      <c r="C22" s="62" t="s">
        <v>156</v>
      </c>
      <c r="D22" s="50"/>
      <c r="E22" s="48"/>
      <c r="F22" s="48"/>
      <c r="G22" s="48"/>
      <c r="H22" s="57"/>
      <c r="I22" s="8"/>
      <c r="J22" s="11"/>
      <c r="K22" s="11"/>
      <c r="L22" s="11"/>
      <c r="M22" s="49"/>
      <c r="N22" s="11"/>
      <c r="O22" s="8"/>
    </row>
    <row r="23" spans="1:15" ht="15.75">
      <c r="A23" s="11"/>
      <c r="B23" s="68" t="s">
        <v>202</v>
      </c>
      <c r="C23" s="63" t="s">
        <v>157</v>
      </c>
      <c r="D23" s="60"/>
      <c r="E23" s="48"/>
      <c r="F23" s="48"/>
      <c r="G23" s="48"/>
      <c r="H23" s="57"/>
      <c r="I23" s="8"/>
      <c r="J23" s="11"/>
      <c r="K23" s="56"/>
      <c r="L23" s="56"/>
      <c r="M23" s="56"/>
      <c r="N23" s="11"/>
      <c r="O23" s="8"/>
    </row>
    <row r="24" spans="1:15" ht="15">
      <c r="A24" s="11"/>
      <c r="B24" s="51" t="s">
        <v>152</v>
      </c>
      <c r="C24" s="11" t="s">
        <v>169</v>
      </c>
      <c r="D24" s="8"/>
      <c r="E24" s="48"/>
      <c r="F24" s="48"/>
      <c r="G24" s="48"/>
      <c r="J24" s="11"/>
      <c r="K24" s="11"/>
      <c r="L24" s="11"/>
      <c r="M24" s="49"/>
      <c r="N24" s="11"/>
      <c r="O24" s="8"/>
    </row>
    <row r="25" spans="1:15" ht="15">
      <c r="A25" s="11"/>
      <c r="B25" s="51" t="s">
        <v>153</v>
      </c>
      <c r="C25" s="11" t="s">
        <v>170</v>
      </c>
      <c r="D25" s="8"/>
      <c r="E25" s="48"/>
      <c r="F25" s="48"/>
      <c r="G25" s="48"/>
      <c r="J25" s="11"/>
      <c r="K25" s="11"/>
      <c r="L25" s="11"/>
      <c r="M25" s="49"/>
      <c r="N25" s="11"/>
      <c r="O25" s="8"/>
    </row>
    <row r="26" spans="1:15" ht="15">
      <c r="A26" s="11"/>
      <c r="B26" s="67" t="s">
        <v>203</v>
      </c>
      <c r="C26" s="63" t="s">
        <v>171</v>
      </c>
      <c r="D26" s="66"/>
      <c r="E26" s="53"/>
      <c r="F26" s="53"/>
      <c r="G26" s="53"/>
      <c r="J26" s="58"/>
      <c r="K26" s="11"/>
      <c r="L26" s="11"/>
      <c r="M26" s="49"/>
      <c r="N26" s="11"/>
      <c r="O26" s="8"/>
    </row>
    <row r="27" spans="1:15" ht="14.25">
      <c r="A27" s="11"/>
      <c r="B27" s="51" t="s">
        <v>152</v>
      </c>
      <c r="C27" s="11" t="s">
        <v>189</v>
      </c>
      <c r="D27" s="8"/>
      <c r="E27" s="53"/>
      <c r="F27" s="53"/>
      <c r="G27" s="53"/>
      <c r="J27" s="8"/>
      <c r="K27" s="11"/>
      <c r="L27" s="11"/>
      <c r="M27" s="49"/>
      <c r="N27" s="11"/>
      <c r="O27" s="8"/>
    </row>
    <row r="28" spans="1:15" ht="14.25">
      <c r="A28" s="11"/>
      <c r="B28" s="51" t="s">
        <v>153</v>
      </c>
      <c r="C28" s="11" t="s">
        <v>190</v>
      </c>
      <c r="D28" s="8"/>
      <c r="E28" s="53"/>
      <c r="F28" s="53"/>
      <c r="G28" s="53"/>
      <c r="J28" s="8"/>
      <c r="K28" s="11"/>
      <c r="L28" s="11"/>
      <c r="M28" s="49"/>
      <c r="N28" s="11"/>
      <c r="O28" s="8"/>
    </row>
    <row r="29" spans="1:15" ht="14.25">
      <c r="A29" s="11"/>
      <c r="B29" s="51"/>
      <c r="C29" s="8"/>
      <c r="D29" s="8"/>
      <c r="E29" s="11"/>
      <c r="F29" s="11"/>
      <c r="G29" s="11"/>
      <c r="J29" s="50"/>
      <c r="K29" s="11"/>
      <c r="L29" s="11"/>
      <c r="M29" s="49"/>
      <c r="N29" s="11"/>
      <c r="O29" s="8"/>
    </row>
    <row r="30" spans="1:15" ht="12.75">
      <c r="A30" s="11"/>
      <c r="B30" s="8"/>
      <c r="C30" s="8"/>
      <c r="D30" s="8"/>
      <c r="E30" s="11"/>
      <c r="F30" s="11"/>
      <c r="G30" s="11"/>
      <c r="H30" s="11"/>
      <c r="I30" s="49"/>
      <c r="J30" s="11"/>
      <c r="K30" s="11"/>
      <c r="L30" s="11"/>
      <c r="M30" s="49"/>
      <c r="N30" s="11"/>
      <c r="O30" s="8"/>
    </row>
    <row r="31" spans="1:15" ht="12.75">
      <c r="A31" s="11"/>
      <c r="B31" s="8"/>
      <c r="C31" s="8"/>
      <c r="D31" s="8"/>
      <c r="E31" s="11"/>
      <c r="F31" s="11"/>
      <c r="G31" s="11"/>
      <c r="H31" s="11"/>
      <c r="I31" s="49"/>
      <c r="J31" s="11"/>
      <c r="K31" s="11"/>
      <c r="L31" s="11"/>
      <c r="M31" s="49"/>
      <c r="N31" s="11"/>
      <c r="O31" s="8"/>
    </row>
    <row r="32" spans="1:15" ht="12.75">
      <c r="A32" s="11"/>
      <c r="B32" s="51"/>
      <c r="C32" s="11"/>
      <c r="D32" s="8"/>
      <c r="E32" s="11"/>
      <c r="F32" s="11"/>
      <c r="G32" s="11"/>
      <c r="H32" s="11"/>
      <c r="I32" s="49"/>
      <c r="J32" s="11"/>
      <c r="K32" s="11"/>
      <c r="L32" s="11"/>
      <c r="M32" s="49"/>
      <c r="N32" s="11"/>
      <c r="O32" s="8"/>
    </row>
    <row r="33" spans="1:15" ht="12.75">
      <c r="A33" s="11"/>
      <c r="B33" s="51"/>
      <c r="C33" s="11"/>
      <c r="D33" s="8"/>
      <c r="E33" s="11"/>
      <c r="F33" s="11"/>
      <c r="G33" s="11"/>
      <c r="H33" s="11"/>
      <c r="I33" s="49"/>
      <c r="J33" s="11"/>
      <c r="K33" s="11"/>
      <c r="L33" s="11"/>
      <c r="M33" s="49"/>
      <c r="N33" s="11"/>
      <c r="O33" s="8"/>
    </row>
    <row r="34" spans="1:15" ht="12.75">
      <c r="A34" s="11"/>
      <c r="B34" s="51"/>
      <c r="C34" s="11"/>
      <c r="D34" s="8"/>
      <c r="E34" s="11"/>
      <c r="F34" s="11"/>
      <c r="G34" s="11"/>
      <c r="H34" s="11"/>
      <c r="I34" s="49"/>
      <c r="J34" s="11"/>
      <c r="K34" s="11"/>
      <c r="L34" s="11"/>
      <c r="M34" s="49"/>
      <c r="N34" s="11"/>
      <c r="O34" s="8"/>
    </row>
    <row r="35" spans="1:15" ht="12.75">
      <c r="A35" s="11"/>
      <c r="B35" s="51"/>
      <c r="C35" s="11"/>
      <c r="D35" s="8"/>
      <c r="E35" s="11"/>
      <c r="F35" s="11"/>
      <c r="G35" s="11"/>
      <c r="H35" s="11"/>
      <c r="I35" s="49"/>
      <c r="J35" s="11"/>
      <c r="K35" s="11"/>
      <c r="L35" s="11"/>
      <c r="M35" s="49"/>
      <c r="N35" s="11"/>
      <c r="O35" s="8"/>
    </row>
    <row r="36" spans="1:15" ht="15">
      <c r="A36" s="11"/>
      <c r="B36" s="47"/>
      <c r="C36" s="48"/>
      <c r="D36" s="48"/>
      <c r="E36" s="48"/>
      <c r="F36" s="48"/>
      <c r="G36" s="48"/>
      <c r="H36" s="57"/>
      <c r="I36" s="11"/>
      <c r="J36" s="11"/>
      <c r="K36" s="11"/>
      <c r="L36" s="11"/>
      <c r="M36" s="49"/>
      <c r="N36" s="11"/>
      <c r="O36" s="8"/>
    </row>
  </sheetData>
  <sheetProtection password="CD20" sheet="1" objects="1" scenarios="1" selectLockedCells="1" selectUnlockedCells="1"/>
  <printOptions/>
  <pageMargins left="0.75" right="0.75" top="1" bottom="1" header="0.4921259845" footer="0.492125984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Tabelle6"/>
  <dimension ref="A1:R32"/>
  <sheetViews>
    <sheetView workbookViewId="0" topLeftCell="A1">
      <selection activeCell="G40" sqref="G40"/>
    </sheetView>
  </sheetViews>
  <sheetFormatPr defaultColWidth="11.421875" defaultRowHeight="12.75"/>
  <cols>
    <col min="1" max="1" width="2.7109375" style="7" customWidth="1"/>
    <col min="2" max="4" width="7.57421875" style="7" customWidth="1"/>
    <col min="5" max="5" width="4.7109375" style="7" customWidth="1"/>
    <col min="6" max="6" width="11.00390625" style="7" customWidth="1"/>
    <col min="7" max="7" width="9.7109375" style="7" customWidth="1"/>
    <col min="8" max="8" width="8.8515625" style="7" customWidth="1"/>
    <col min="9" max="9" width="4.7109375" style="7" customWidth="1"/>
    <col min="10" max="10" width="9.57421875" style="7" customWidth="1"/>
    <col min="11" max="11" width="8.7109375" style="7" customWidth="1"/>
    <col min="12" max="12" width="4.7109375" style="7" customWidth="1"/>
    <col min="13" max="14" width="9.7109375" style="7" customWidth="1"/>
    <col min="15" max="15" width="4.7109375" style="7" customWidth="1"/>
    <col min="16" max="16" width="11.421875" style="7" customWidth="1"/>
    <col min="17" max="17" width="15.140625" style="7" customWidth="1"/>
    <col min="18" max="18" width="2.7109375" style="7" customWidth="1"/>
    <col min="19" max="16384" width="11.421875" style="7" customWidth="1"/>
  </cols>
  <sheetData>
    <row r="1" spans="1:18" ht="17.25">
      <c r="A1" s="1"/>
      <c r="B1" s="3" t="s">
        <v>141</v>
      </c>
      <c r="C1" s="3"/>
      <c r="D1" s="3"/>
      <c r="E1" s="2"/>
      <c r="F1" s="2"/>
      <c r="G1" s="2"/>
      <c r="H1" s="2"/>
      <c r="I1" s="2"/>
      <c r="J1" s="2"/>
      <c r="K1" s="2"/>
      <c r="L1" s="2"/>
      <c r="M1" s="2"/>
      <c r="N1" s="2"/>
      <c r="O1" s="2"/>
      <c r="P1" s="2"/>
      <c r="Q1" s="2"/>
      <c r="R1" s="1"/>
    </row>
    <row r="2" spans="1:18" ht="17.25">
      <c r="A2" s="1"/>
      <c r="B2" s="211" t="s">
        <v>147</v>
      </c>
      <c r="C2" s="211"/>
      <c r="D2" s="211"/>
      <c r="E2" s="211"/>
      <c r="F2" s="211"/>
      <c r="G2" s="211"/>
      <c r="H2" s="211"/>
      <c r="I2" s="211"/>
      <c r="J2" s="211"/>
      <c r="K2" s="211"/>
      <c r="L2" s="211"/>
      <c r="M2" s="211"/>
      <c r="N2" s="211"/>
      <c r="O2" s="211"/>
      <c r="P2" s="211"/>
      <c r="Q2" s="2"/>
      <c r="R2" s="1"/>
    </row>
    <row r="3" spans="1:18" ht="18" thickBot="1">
      <c r="A3" s="6"/>
      <c r="B3" s="4"/>
      <c r="C3" s="4"/>
      <c r="D3" s="4"/>
      <c r="E3" s="5"/>
      <c r="F3" s="5"/>
      <c r="G3" s="5"/>
      <c r="H3" s="5"/>
      <c r="I3" s="5"/>
      <c r="J3" s="5"/>
      <c r="K3" s="5"/>
      <c r="L3" s="5"/>
      <c r="M3" s="5"/>
      <c r="N3" s="5"/>
      <c r="O3" s="5"/>
      <c r="P3" s="5"/>
      <c r="Q3" s="5"/>
      <c r="R3" s="6"/>
    </row>
    <row r="4" spans="1:18" ht="18" thickBot="1">
      <c r="A4" s="6"/>
      <c r="B4" s="208" t="s">
        <v>142</v>
      </c>
      <c r="C4" s="209"/>
      <c r="D4" s="209"/>
      <c r="E4" s="209"/>
      <c r="F4" s="209"/>
      <c r="G4" s="209"/>
      <c r="H4" s="209"/>
      <c r="I4" s="209"/>
      <c r="J4" s="209"/>
      <c r="K4" s="209"/>
      <c r="L4" s="209"/>
      <c r="M4" s="209"/>
      <c r="N4" s="209"/>
      <c r="O4" s="209"/>
      <c r="P4" s="209"/>
      <c r="Q4" s="210"/>
      <c r="R4" s="6"/>
    </row>
    <row r="5" spans="2:17" ht="12.75">
      <c r="B5" s="41"/>
      <c r="C5" s="42"/>
      <c r="D5" s="42"/>
      <c r="E5" s="42"/>
      <c r="F5" s="42"/>
      <c r="G5" s="42"/>
      <c r="H5" s="42"/>
      <c r="I5" s="42"/>
      <c r="J5" s="42"/>
      <c r="K5" s="42"/>
      <c r="L5" s="42"/>
      <c r="M5" s="42"/>
      <c r="N5" s="43"/>
      <c r="O5" s="43"/>
      <c r="P5" s="44"/>
      <c r="Q5" s="45"/>
    </row>
    <row r="6" spans="2:17" ht="12.75">
      <c r="B6" s="38" t="s">
        <v>0</v>
      </c>
      <c r="C6" s="22"/>
      <c r="D6" s="22"/>
      <c r="E6" s="13"/>
      <c r="F6" s="22" t="s">
        <v>46</v>
      </c>
      <c r="G6" s="22" t="s">
        <v>45</v>
      </c>
      <c r="H6" s="13"/>
      <c r="I6" s="13"/>
      <c r="J6" s="22" t="s">
        <v>1</v>
      </c>
      <c r="K6" s="13"/>
      <c r="L6" s="13"/>
      <c r="M6" s="22" t="s">
        <v>2</v>
      </c>
      <c r="N6" s="13"/>
      <c r="O6" s="11"/>
      <c r="P6" s="22" t="s">
        <v>146</v>
      </c>
      <c r="Q6" s="37"/>
    </row>
    <row r="7" spans="2:17" ht="12.75">
      <c r="B7" s="130"/>
      <c r="C7" s="131"/>
      <c r="D7" s="131"/>
      <c r="E7" s="12"/>
      <c r="F7" s="131"/>
      <c r="G7" s="131"/>
      <c r="H7" s="131"/>
      <c r="I7" s="13"/>
      <c r="J7" s="131"/>
      <c r="K7" s="131"/>
      <c r="L7" s="13"/>
      <c r="M7" s="131"/>
      <c r="N7" s="131"/>
      <c r="O7" s="12"/>
      <c r="P7" s="132"/>
      <c r="Q7" s="133"/>
    </row>
    <row r="8" spans="2:17" ht="12.75">
      <c r="B8" s="202"/>
      <c r="C8" s="12"/>
      <c r="D8" s="12"/>
      <c r="E8" s="12"/>
      <c r="F8" s="12"/>
      <c r="G8" s="12"/>
      <c r="H8" s="12"/>
      <c r="I8" s="13"/>
      <c r="J8" s="12"/>
      <c r="K8" s="12"/>
      <c r="L8" s="13"/>
      <c r="M8" s="12"/>
      <c r="N8" s="12"/>
      <c r="O8" s="12"/>
      <c r="P8" s="13"/>
      <c r="Q8" s="37"/>
    </row>
    <row r="9" spans="2:17" ht="12.75">
      <c r="B9" s="38" t="s">
        <v>363</v>
      </c>
      <c r="C9" s="12"/>
      <c r="D9" s="12"/>
      <c r="E9" s="12"/>
      <c r="F9" s="22" t="s">
        <v>367</v>
      </c>
      <c r="G9" s="12"/>
      <c r="H9" s="12"/>
      <c r="I9" s="13"/>
      <c r="J9" s="12"/>
      <c r="K9" s="12"/>
      <c r="L9" s="13"/>
      <c r="M9" s="12"/>
      <c r="N9" s="12"/>
      <c r="O9" s="12"/>
      <c r="P9" s="13"/>
      <c r="Q9" s="37"/>
    </row>
    <row r="10" spans="2:17" ht="12.75">
      <c r="B10" s="130"/>
      <c r="C10" s="131"/>
      <c r="D10" s="131"/>
      <c r="E10" s="12"/>
      <c r="F10" s="131"/>
      <c r="G10" s="131"/>
      <c r="H10" s="131"/>
      <c r="I10" s="13"/>
      <c r="J10" s="12"/>
      <c r="K10" s="12"/>
      <c r="L10" s="13"/>
      <c r="M10" s="12"/>
      <c r="N10" s="12"/>
      <c r="O10" s="12"/>
      <c r="P10" s="13"/>
      <c r="Q10" s="37"/>
    </row>
    <row r="11" spans="2:17" ht="13.5" thickBot="1">
      <c r="B11" s="39"/>
      <c r="C11" s="15"/>
      <c r="D11" s="15"/>
      <c r="E11" s="15"/>
      <c r="F11" s="15"/>
      <c r="G11" s="15"/>
      <c r="H11" s="15"/>
      <c r="I11" s="15"/>
      <c r="J11" s="15"/>
      <c r="K11" s="15"/>
      <c r="L11" s="15"/>
      <c r="M11" s="15"/>
      <c r="N11" s="16"/>
      <c r="O11" s="16"/>
      <c r="P11" s="17"/>
      <c r="Q11" s="40"/>
    </row>
    <row r="12" spans="9:17" ht="13.5" hidden="1" thickBot="1">
      <c r="I12" s="11"/>
      <c r="J12" s="11"/>
      <c r="K12" s="11"/>
      <c r="L12" s="35"/>
      <c r="N12" s="11"/>
      <c r="O12" s="11"/>
      <c r="P12" s="9"/>
      <c r="Q12" s="13"/>
    </row>
    <row r="13" spans="2:17" ht="16.5" hidden="1" thickBot="1">
      <c r="B13" s="208" t="s">
        <v>143</v>
      </c>
      <c r="C13" s="209"/>
      <c r="D13" s="209"/>
      <c r="E13" s="209"/>
      <c r="F13" s="209"/>
      <c r="G13" s="209"/>
      <c r="H13" s="209"/>
      <c r="I13" s="209"/>
      <c r="J13" s="209"/>
      <c r="K13" s="209"/>
      <c r="L13" s="209"/>
      <c r="M13" s="209"/>
      <c r="N13" s="209"/>
      <c r="O13" s="209"/>
      <c r="P13" s="209"/>
      <c r="Q13" s="210"/>
    </row>
    <row r="14" spans="2:17" ht="12.75" hidden="1">
      <c r="B14" s="41"/>
      <c r="C14" s="42"/>
      <c r="D14" s="42"/>
      <c r="E14" s="42"/>
      <c r="F14" s="42"/>
      <c r="G14" s="42"/>
      <c r="H14" s="42"/>
      <c r="I14" s="42"/>
      <c r="J14" s="42"/>
      <c r="K14" s="42"/>
      <c r="L14" s="42"/>
      <c r="M14" s="42"/>
      <c r="N14" s="43"/>
      <c r="O14" s="43"/>
      <c r="P14" s="44"/>
      <c r="Q14" s="45"/>
    </row>
    <row r="15" spans="2:17" ht="12.75" hidden="1">
      <c r="B15" s="38" t="s">
        <v>0</v>
      </c>
      <c r="C15" s="22"/>
      <c r="D15" s="22"/>
      <c r="E15" s="13"/>
      <c r="F15" s="22" t="s">
        <v>46</v>
      </c>
      <c r="G15" s="22" t="s">
        <v>45</v>
      </c>
      <c r="H15" s="13"/>
      <c r="I15" s="13"/>
      <c r="J15" s="22" t="s">
        <v>1</v>
      </c>
      <c r="K15" s="13"/>
      <c r="L15" s="13"/>
      <c r="M15" s="22" t="s">
        <v>2</v>
      </c>
      <c r="N15" s="13"/>
      <c r="O15" s="11"/>
      <c r="P15" s="22" t="s">
        <v>145</v>
      </c>
      <c r="Q15" s="37"/>
    </row>
    <row r="16" spans="2:17" ht="12.75" hidden="1">
      <c r="B16" s="130"/>
      <c r="C16" s="131"/>
      <c r="D16" s="131"/>
      <c r="E16" s="12"/>
      <c r="F16" s="131"/>
      <c r="G16" s="131"/>
      <c r="H16" s="131"/>
      <c r="I16" s="13"/>
      <c r="J16" s="131"/>
      <c r="K16" s="131"/>
      <c r="L16" s="13"/>
      <c r="M16" s="131"/>
      <c r="N16" s="131"/>
      <c r="O16" s="12"/>
      <c r="P16" s="132"/>
      <c r="Q16" s="133"/>
    </row>
    <row r="17" spans="2:17" ht="13.5" hidden="1" thickBot="1">
      <c r="B17" s="39"/>
      <c r="C17" s="15"/>
      <c r="D17" s="15"/>
      <c r="E17" s="15"/>
      <c r="F17" s="15"/>
      <c r="G17" s="15"/>
      <c r="H17" s="15"/>
      <c r="I17" s="15"/>
      <c r="J17" s="15"/>
      <c r="K17" s="15"/>
      <c r="L17" s="15"/>
      <c r="M17" s="15"/>
      <c r="N17" s="16"/>
      <c r="O17" s="16"/>
      <c r="P17" s="17"/>
      <c r="Q17" s="40"/>
    </row>
    <row r="18" spans="2:17" ht="13.5" hidden="1" thickBot="1">
      <c r="B18" s="13"/>
      <c r="C18" s="13"/>
      <c r="D18" s="13"/>
      <c r="E18" s="13"/>
      <c r="F18" s="13"/>
      <c r="G18" s="13"/>
      <c r="H18" s="13"/>
      <c r="I18" s="13"/>
      <c r="J18" s="13"/>
      <c r="K18" s="13"/>
      <c r="L18" s="13"/>
      <c r="M18" s="13"/>
      <c r="N18" s="11"/>
      <c r="O18" s="11"/>
      <c r="P18" s="9"/>
      <c r="Q18" s="13"/>
    </row>
    <row r="19" spans="2:17" ht="16.5" hidden="1" thickBot="1">
      <c r="B19" s="208" t="s">
        <v>144</v>
      </c>
      <c r="C19" s="209"/>
      <c r="D19" s="209"/>
      <c r="E19" s="209"/>
      <c r="F19" s="209"/>
      <c r="G19" s="209"/>
      <c r="H19" s="209"/>
      <c r="I19" s="209"/>
      <c r="J19" s="209"/>
      <c r="K19" s="209"/>
      <c r="L19" s="209"/>
      <c r="M19" s="209"/>
      <c r="N19" s="209"/>
      <c r="O19" s="209"/>
      <c r="P19" s="209"/>
      <c r="Q19" s="210"/>
    </row>
    <row r="20" spans="2:17" ht="12.75" hidden="1">
      <c r="B20" s="41"/>
      <c r="C20" s="42"/>
      <c r="D20" s="42"/>
      <c r="E20" s="42"/>
      <c r="F20" s="42"/>
      <c r="G20" s="42"/>
      <c r="H20" s="42"/>
      <c r="I20" s="42"/>
      <c r="J20" s="42"/>
      <c r="K20" s="42"/>
      <c r="L20" s="42"/>
      <c r="M20" s="42"/>
      <c r="N20" s="43"/>
      <c r="O20" s="43"/>
      <c r="P20" s="44"/>
      <c r="Q20" s="45"/>
    </row>
    <row r="21" spans="2:17" ht="12.75" hidden="1">
      <c r="B21" s="38" t="s">
        <v>0</v>
      </c>
      <c r="C21" s="22"/>
      <c r="D21" s="22"/>
      <c r="E21" s="13"/>
      <c r="F21" s="22" t="s">
        <v>46</v>
      </c>
      <c r="G21" s="22" t="s">
        <v>45</v>
      </c>
      <c r="H21" s="13"/>
      <c r="I21" s="13"/>
      <c r="J21" s="22" t="s">
        <v>1</v>
      </c>
      <c r="K21" s="13"/>
      <c r="L21" s="13"/>
      <c r="M21" s="22" t="s">
        <v>2</v>
      </c>
      <c r="N21" s="13"/>
      <c r="O21" s="11"/>
      <c r="P21" s="22" t="s">
        <v>145</v>
      </c>
      <c r="Q21" s="37"/>
    </row>
    <row r="22" spans="2:17" ht="12.75" hidden="1">
      <c r="B22" s="130"/>
      <c r="C22" s="131"/>
      <c r="D22" s="131"/>
      <c r="E22" s="12"/>
      <c r="F22" s="131"/>
      <c r="G22" s="131"/>
      <c r="H22" s="131"/>
      <c r="I22" s="13"/>
      <c r="J22" s="131"/>
      <c r="K22" s="131"/>
      <c r="L22" s="13"/>
      <c r="M22" s="131"/>
      <c r="N22" s="131"/>
      <c r="O22" s="12"/>
      <c r="P22" s="132"/>
      <c r="Q22" s="133"/>
    </row>
    <row r="23" spans="2:17" ht="13.5" hidden="1" thickBot="1">
      <c r="B23" s="39"/>
      <c r="C23" s="15"/>
      <c r="D23" s="15"/>
      <c r="E23" s="15"/>
      <c r="F23" s="15"/>
      <c r="G23" s="15"/>
      <c r="H23" s="15"/>
      <c r="I23" s="15"/>
      <c r="J23" s="15"/>
      <c r="K23" s="15"/>
      <c r="L23" s="15"/>
      <c r="M23" s="15"/>
      <c r="N23" s="16"/>
      <c r="O23" s="16"/>
      <c r="P23" s="17"/>
      <c r="Q23" s="40"/>
    </row>
    <row r="24" spans="2:17" ht="12.75">
      <c r="B24" s="13"/>
      <c r="C24" s="13"/>
      <c r="D24" s="13"/>
      <c r="E24" s="13"/>
      <c r="F24" s="13"/>
      <c r="G24" s="13"/>
      <c r="H24" s="13"/>
      <c r="I24" s="13"/>
      <c r="J24" s="13"/>
      <c r="K24" s="13"/>
      <c r="L24" s="13"/>
      <c r="M24" s="13"/>
      <c r="N24" s="11"/>
      <c r="O24" s="11"/>
      <c r="P24" s="9"/>
      <c r="Q24" s="13"/>
    </row>
    <row r="25" spans="2:17" ht="13.5" hidden="1" thickBot="1">
      <c r="B25" s="13"/>
      <c r="C25" s="13"/>
      <c r="D25" s="13"/>
      <c r="E25" s="13"/>
      <c r="F25" s="13"/>
      <c r="G25" s="13"/>
      <c r="H25" s="13"/>
      <c r="I25" s="13"/>
      <c r="J25" s="13"/>
      <c r="K25" s="13"/>
      <c r="L25" s="13"/>
      <c r="M25" s="13"/>
      <c r="N25" s="11"/>
      <c r="O25" s="11"/>
      <c r="P25" s="9"/>
      <c r="Q25" s="13"/>
    </row>
    <row r="26" spans="2:17" ht="16.5" hidden="1" thickBot="1">
      <c r="B26" s="208" t="s">
        <v>329</v>
      </c>
      <c r="C26" s="209"/>
      <c r="D26" s="209"/>
      <c r="E26" s="209"/>
      <c r="F26" s="209"/>
      <c r="G26" s="209"/>
      <c r="H26" s="209"/>
      <c r="I26" s="209"/>
      <c r="J26" s="209"/>
      <c r="K26" s="209"/>
      <c r="L26" s="209"/>
      <c r="M26" s="209"/>
      <c r="N26" s="209"/>
      <c r="O26" s="209"/>
      <c r="P26" s="209"/>
      <c r="Q26" s="210"/>
    </row>
    <row r="27" spans="2:17" ht="12.75" hidden="1">
      <c r="B27" s="41"/>
      <c r="C27" s="42"/>
      <c r="D27" s="42"/>
      <c r="E27" s="42"/>
      <c r="F27" s="42"/>
      <c r="G27" s="42"/>
      <c r="H27" s="42"/>
      <c r="I27" s="42"/>
      <c r="J27" s="42"/>
      <c r="K27" s="42"/>
      <c r="L27" s="42"/>
      <c r="M27" s="42"/>
      <c r="N27" s="43"/>
      <c r="O27" s="43"/>
      <c r="P27" s="44"/>
      <c r="Q27" s="45"/>
    </row>
    <row r="28" spans="2:17" ht="12.75" hidden="1">
      <c r="B28" s="36"/>
      <c r="C28" s="13"/>
      <c r="D28" s="13"/>
      <c r="E28" s="13"/>
      <c r="F28" s="13"/>
      <c r="G28" s="22" t="s">
        <v>339</v>
      </c>
      <c r="H28" s="22"/>
      <c r="I28" s="22"/>
      <c r="J28" s="22" t="s">
        <v>340</v>
      </c>
      <c r="K28" s="22"/>
      <c r="L28" s="22"/>
      <c r="M28" s="22" t="s">
        <v>341</v>
      </c>
      <c r="N28" s="22"/>
      <c r="O28" s="22"/>
      <c r="P28" s="9"/>
      <c r="Q28" s="37"/>
    </row>
    <row r="29" spans="2:17" ht="12.75" hidden="1">
      <c r="B29" s="36"/>
      <c r="C29" s="13"/>
      <c r="D29" s="13"/>
      <c r="E29" s="13"/>
      <c r="F29" s="13"/>
      <c r="G29" s="135">
        <f>H29/10</f>
        <v>1</v>
      </c>
      <c r="H29" s="136">
        <v>10</v>
      </c>
      <c r="I29" s="13"/>
      <c r="J29" s="135">
        <f>K29/10</f>
        <v>0</v>
      </c>
      <c r="K29" s="136">
        <v>0</v>
      </c>
      <c r="L29" s="13"/>
      <c r="M29" s="135">
        <f>N29/10</f>
        <v>0</v>
      </c>
      <c r="N29" s="137">
        <v>0</v>
      </c>
      <c r="O29" s="11"/>
      <c r="P29" s="9"/>
      <c r="Q29" s="37"/>
    </row>
    <row r="30" spans="2:17" ht="12.75" hidden="1">
      <c r="B30" s="36"/>
      <c r="C30" s="13"/>
      <c r="D30" s="13"/>
      <c r="E30" s="13"/>
      <c r="F30" s="13"/>
      <c r="G30" s="13"/>
      <c r="H30" s="79"/>
      <c r="I30" s="79"/>
      <c r="J30" s="79"/>
      <c r="K30" s="79"/>
      <c r="L30" s="79"/>
      <c r="M30" s="79"/>
      <c r="N30" s="79"/>
      <c r="O30" s="79"/>
      <c r="P30" s="79"/>
      <c r="Q30" s="37"/>
    </row>
    <row r="31" spans="2:17" ht="13.5" hidden="1" thickBot="1">
      <c r="B31" s="39"/>
      <c r="C31" s="15"/>
      <c r="D31" s="15"/>
      <c r="E31" s="15"/>
      <c r="F31" s="15"/>
      <c r="G31" s="15"/>
      <c r="H31" s="15"/>
      <c r="I31" s="15"/>
      <c r="J31" s="15"/>
      <c r="K31" s="15"/>
      <c r="L31" s="15"/>
      <c r="M31" s="15"/>
      <c r="N31" s="16"/>
      <c r="O31" s="16"/>
      <c r="P31" s="17"/>
      <c r="Q31" s="40"/>
    </row>
    <row r="32" spans="8:16" ht="15" hidden="1">
      <c r="H32" s="14"/>
      <c r="I32" s="13"/>
      <c r="J32" s="13"/>
      <c r="L32" s="13"/>
      <c r="M32" s="13"/>
      <c r="N32" s="11"/>
      <c r="O32" s="11"/>
      <c r="P32" s="9"/>
    </row>
  </sheetData>
  <sheetProtection password="CD20" sheet="1" objects="1" scenarios="1"/>
  <protectedRanges>
    <protectedRange sqref="F10:H10 B10:D10 B7:D7 F7:H7 J7:K7 M7:N7 P7:Q7" name="Bereich1"/>
  </protectedRanges>
  <mergeCells count="5">
    <mergeCell ref="B26:Q26"/>
    <mergeCell ref="B2:P2"/>
    <mergeCell ref="B4:Q4"/>
    <mergeCell ref="B13:Q13"/>
    <mergeCell ref="B19:Q19"/>
  </mergeCells>
  <printOptions/>
  <pageMargins left="0.36" right="0.4" top="0.85" bottom="0.71" header="0.4921259845" footer="0.4921259845"/>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codeName="Tabelle10"/>
  <dimension ref="A1:O289"/>
  <sheetViews>
    <sheetView zoomScaleSheetLayoutView="100" workbookViewId="0" topLeftCell="A1">
      <selection activeCell="E8" sqref="E8"/>
    </sheetView>
  </sheetViews>
  <sheetFormatPr defaultColWidth="11.421875" defaultRowHeight="12.75"/>
  <cols>
    <col min="1" max="1" width="2.7109375" style="7" customWidth="1"/>
    <col min="2" max="2" width="3.7109375" style="7" customWidth="1"/>
    <col min="3" max="3" width="22.57421875" style="7" customWidth="1"/>
    <col min="4" max="4" width="24.421875" style="7" customWidth="1"/>
    <col min="5" max="5" width="41.7109375" style="7" hidden="1" customWidth="1"/>
    <col min="6" max="6" width="69.00390625" style="7" hidden="1" customWidth="1"/>
    <col min="7" max="7" width="21.421875" style="7" customWidth="1"/>
    <col min="8" max="8" width="2.7109375" style="7" customWidth="1"/>
    <col min="9" max="9" width="4.7109375" style="7" customWidth="1"/>
    <col min="10" max="10" width="3.28125" style="7" customWidth="1"/>
    <col min="11" max="11" width="11.421875" style="7" customWidth="1"/>
    <col min="12" max="12" width="11.421875" style="8" customWidth="1"/>
    <col min="13" max="13" width="3.28125" style="8" customWidth="1"/>
    <col min="14" max="14" width="13.7109375" style="7" customWidth="1"/>
    <col min="15" max="15" width="11.421875" style="7" customWidth="1"/>
    <col min="16" max="16" width="2.7109375" style="7" customWidth="1"/>
    <col min="17" max="16384" width="11.421875" style="7" customWidth="1"/>
  </cols>
  <sheetData>
    <row r="1" spans="1:8" ht="15.75">
      <c r="A1" s="81"/>
      <c r="B1" s="80" t="s">
        <v>248</v>
      </c>
      <c r="C1" s="81"/>
      <c r="D1" s="81"/>
      <c r="E1" s="33"/>
      <c r="G1" s="46"/>
      <c r="H1" s="46"/>
    </row>
    <row r="2" spans="1:8" ht="12.75">
      <c r="A2" s="81"/>
      <c r="B2" s="81" t="s">
        <v>285</v>
      </c>
      <c r="C2" s="81"/>
      <c r="D2" s="81"/>
      <c r="E2" s="128"/>
      <c r="F2" s="10"/>
      <c r="G2" s="46"/>
      <c r="H2" s="46"/>
    </row>
    <row r="3" spans="5:6" ht="12.75">
      <c r="E3" s="128"/>
      <c r="F3" s="10"/>
    </row>
    <row r="4" spans="1:15" ht="15.75">
      <c r="A4" s="13"/>
      <c r="B4" s="72" t="s">
        <v>27</v>
      </c>
      <c r="C4" s="73"/>
      <c r="D4" s="73"/>
      <c r="E4" s="91"/>
      <c r="F4" s="22"/>
      <c r="G4" s="13"/>
      <c r="H4" s="13"/>
      <c r="I4" s="13"/>
      <c r="J4" s="13"/>
      <c r="K4" s="13"/>
      <c r="L4" s="11"/>
      <c r="M4" s="11"/>
      <c r="N4" s="9"/>
      <c r="O4" s="13"/>
    </row>
    <row r="5" spans="1:15" ht="15.75">
      <c r="A5" s="13"/>
      <c r="B5" s="74" t="s">
        <v>209</v>
      </c>
      <c r="C5" s="73"/>
      <c r="D5" s="73"/>
      <c r="E5" s="73"/>
      <c r="F5" s="73"/>
      <c r="G5" s="129"/>
      <c r="H5" s="13"/>
      <c r="I5" s="13"/>
      <c r="J5" s="13"/>
      <c r="K5" s="13"/>
      <c r="L5" s="11"/>
      <c r="M5" s="11"/>
      <c r="N5" s="9"/>
      <c r="O5" s="13"/>
    </row>
    <row r="6" spans="2:14" ht="12.75">
      <c r="B6" s="10" t="s">
        <v>210</v>
      </c>
      <c r="C6" s="10"/>
      <c r="D6" s="10"/>
      <c r="E6" s="82">
        <f>IF(E8=F7,5,IF(E8=F8,4,IF(E8=F9,3,IF(E8=F10,2,IF(E8=F11,1,0)))))</f>
        <v>0</v>
      </c>
      <c r="N6" s="9"/>
    </row>
    <row r="7" spans="2:6" ht="12.75">
      <c r="B7" s="13"/>
      <c r="E7" s="87"/>
      <c r="F7" s="34" t="s">
        <v>293</v>
      </c>
    </row>
    <row r="8" spans="2:6" ht="12.75">
      <c r="B8" s="13"/>
      <c r="F8" s="34" t="s">
        <v>294</v>
      </c>
    </row>
    <row r="9" spans="2:13" ht="12.75">
      <c r="B9" s="13"/>
      <c r="F9" s="34" t="s">
        <v>295</v>
      </c>
      <c r="L9" s="19"/>
      <c r="M9" s="19"/>
    </row>
    <row r="10" spans="2:13" ht="12.75">
      <c r="B10" s="13"/>
      <c r="E10" s="13"/>
      <c r="F10" s="34" t="s">
        <v>296</v>
      </c>
      <c r="L10" s="19"/>
      <c r="M10" s="20"/>
    </row>
    <row r="11" spans="2:13" ht="12.75" hidden="1">
      <c r="B11" s="13"/>
      <c r="E11" s="82"/>
      <c r="F11" s="34" t="s">
        <v>297</v>
      </c>
      <c r="L11" s="19"/>
      <c r="M11" s="19"/>
    </row>
    <row r="12" spans="2:13" ht="12.75" hidden="1">
      <c r="B12" s="13"/>
      <c r="F12" s="34" t="s">
        <v>298</v>
      </c>
      <c r="L12" s="19"/>
      <c r="M12" s="19"/>
    </row>
    <row r="13" spans="2:14" ht="12.75" hidden="1">
      <c r="B13" s="79"/>
      <c r="E13" s="82"/>
      <c r="L13" s="19"/>
      <c r="M13" s="19"/>
      <c r="N13" s="9"/>
    </row>
    <row r="14" spans="2:14" ht="12.75">
      <c r="B14" s="10" t="s">
        <v>211</v>
      </c>
      <c r="C14" s="10"/>
      <c r="D14" s="10"/>
      <c r="E14" s="82">
        <f>IF(E16=F15,5,IF(E16=F16,4,IF(E16=F17,3,IF(E16=F18,2,IF(E16=F19,1,0)))))</f>
        <v>0</v>
      </c>
      <c r="L14" s="19"/>
      <c r="M14" s="19"/>
      <c r="N14" s="9"/>
    </row>
    <row r="15" spans="2:14" ht="12.75">
      <c r="B15" s="27"/>
      <c r="E15" s="87"/>
      <c r="F15" s="25" t="s">
        <v>299</v>
      </c>
      <c r="L15" s="19"/>
      <c r="M15" s="19"/>
      <c r="N15" s="9"/>
    </row>
    <row r="16" spans="2:14" ht="12.75">
      <c r="B16" s="27"/>
      <c r="F16" s="25" t="s">
        <v>300</v>
      </c>
      <c r="L16" s="19"/>
      <c r="M16" s="19"/>
      <c r="N16" s="9"/>
    </row>
    <row r="17" spans="2:14" ht="12.75">
      <c r="B17" s="27"/>
      <c r="E17" s="82"/>
      <c r="F17" s="25" t="s">
        <v>301</v>
      </c>
      <c r="L17" s="19"/>
      <c r="M17" s="19"/>
      <c r="N17" s="9"/>
    </row>
    <row r="18" spans="2:14" ht="12.75">
      <c r="B18" s="27"/>
      <c r="E18" s="13"/>
      <c r="F18" s="25" t="s">
        <v>302</v>
      </c>
      <c r="L18" s="19"/>
      <c r="M18" s="19"/>
      <c r="N18" s="9"/>
    </row>
    <row r="19" spans="2:14" ht="12.75" hidden="1">
      <c r="B19" s="27"/>
      <c r="E19" s="82"/>
      <c r="F19" s="25" t="s">
        <v>303</v>
      </c>
      <c r="L19" s="19"/>
      <c r="M19" s="19"/>
      <c r="N19" s="9"/>
    </row>
    <row r="20" spans="2:14" ht="12.75" hidden="1">
      <c r="B20" s="27"/>
      <c r="F20" s="25" t="s">
        <v>304</v>
      </c>
      <c r="L20" s="19"/>
      <c r="M20" s="19"/>
      <c r="N20" s="9"/>
    </row>
    <row r="21" spans="2:14" ht="12.75" hidden="1">
      <c r="B21" s="13"/>
      <c r="C21" s="13"/>
      <c r="D21" s="13"/>
      <c r="E21" s="82"/>
      <c r="L21" s="19"/>
      <c r="M21" s="19"/>
      <c r="N21" s="9"/>
    </row>
    <row r="22" spans="2:14" ht="12.75">
      <c r="B22" s="22" t="s">
        <v>213</v>
      </c>
      <c r="C22" s="22"/>
      <c r="D22" s="10"/>
      <c r="E22" s="82">
        <f>IF(E24=F23,5,IF(E24=F24,4,IF(E24=F25,3,IF(E24=F26,2,IF(E24=F27,1,0)))))</f>
        <v>0</v>
      </c>
      <c r="L22" s="19"/>
      <c r="M22" s="19"/>
      <c r="N22" s="9"/>
    </row>
    <row r="23" spans="2:14" ht="12.75">
      <c r="B23" s="27"/>
      <c r="D23" s="21"/>
      <c r="E23" s="87"/>
      <c r="F23" s="21" t="s">
        <v>305</v>
      </c>
      <c r="L23" s="19"/>
      <c r="M23" s="19"/>
      <c r="N23" s="9"/>
    </row>
    <row r="24" spans="2:14" ht="12.75">
      <c r="B24" s="27"/>
      <c r="F24" s="21" t="s">
        <v>306</v>
      </c>
      <c r="L24" s="19"/>
      <c r="M24" s="19"/>
      <c r="N24" s="9"/>
    </row>
    <row r="25" spans="2:14" ht="12.75">
      <c r="B25" s="27"/>
      <c r="E25" s="82"/>
      <c r="F25" s="21" t="s">
        <v>307</v>
      </c>
      <c r="L25" s="19"/>
      <c r="M25" s="19"/>
      <c r="N25" s="9"/>
    </row>
    <row r="26" spans="2:14" ht="12.75">
      <c r="B26" s="27"/>
      <c r="E26" s="13"/>
      <c r="F26" s="21" t="s">
        <v>308</v>
      </c>
      <c r="L26" s="19"/>
      <c r="M26" s="19"/>
      <c r="N26" s="9"/>
    </row>
    <row r="27" spans="2:14" ht="12.75" hidden="1">
      <c r="B27" s="27"/>
      <c r="E27" s="82"/>
      <c r="F27" s="21" t="s">
        <v>309</v>
      </c>
      <c r="L27" s="19"/>
      <c r="M27" s="19"/>
      <c r="N27" s="9"/>
    </row>
    <row r="28" spans="2:14" ht="12.75" hidden="1">
      <c r="B28" s="27"/>
      <c r="F28" s="21" t="s">
        <v>310</v>
      </c>
      <c r="L28" s="19"/>
      <c r="M28" s="19"/>
      <c r="N28" s="9"/>
    </row>
    <row r="29" spans="2:14" ht="12.75" hidden="1">
      <c r="B29" s="13"/>
      <c r="C29" s="13"/>
      <c r="D29" s="13"/>
      <c r="E29" s="82"/>
      <c r="L29" s="19"/>
      <c r="M29" s="19"/>
      <c r="N29" s="9"/>
    </row>
    <row r="30" spans="2:14" ht="12.75">
      <c r="B30" s="22" t="s">
        <v>212</v>
      </c>
      <c r="C30" s="22"/>
      <c r="D30" s="10"/>
      <c r="E30" s="82">
        <f>IF(E32=F31,5,IF(E32=F32,4,IF(E32=F33,3,IF(E32=F34,2,IF(E32=F35,1,0)))))</f>
        <v>0</v>
      </c>
      <c r="L30" s="19"/>
      <c r="M30" s="19"/>
      <c r="N30" s="9"/>
    </row>
    <row r="31" spans="2:14" ht="12.75">
      <c r="B31" s="27"/>
      <c r="E31" s="87"/>
      <c r="F31" s="7" t="s">
        <v>311</v>
      </c>
      <c r="L31" s="19"/>
      <c r="M31" s="19"/>
      <c r="N31" s="9"/>
    </row>
    <row r="32" spans="2:14" ht="12.75">
      <c r="B32" s="27"/>
      <c r="F32" s="7" t="s">
        <v>312</v>
      </c>
      <c r="L32" s="19"/>
      <c r="M32" s="19"/>
      <c r="N32" s="9"/>
    </row>
    <row r="33" spans="2:14" ht="12.75">
      <c r="B33" s="27"/>
      <c r="E33" s="82"/>
      <c r="F33" s="7" t="s">
        <v>313</v>
      </c>
      <c r="L33" s="19"/>
      <c r="M33" s="19"/>
      <c r="N33" s="9"/>
    </row>
    <row r="34" spans="2:14" ht="12.75">
      <c r="B34" s="27"/>
      <c r="E34" s="13"/>
      <c r="F34" s="7" t="s">
        <v>314</v>
      </c>
      <c r="L34" s="19"/>
      <c r="M34" s="19"/>
      <c r="N34" s="9"/>
    </row>
    <row r="35" spans="2:14" ht="12.75" hidden="1">
      <c r="B35" s="27"/>
      <c r="E35" s="82"/>
      <c r="F35" s="7" t="s">
        <v>315</v>
      </c>
      <c r="L35" s="19"/>
      <c r="M35" s="19"/>
      <c r="N35" s="9"/>
    </row>
    <row r="36" spans="2:14" ht="12.75" hidden="1">
      <c r="B36" s="27"/>
      <c r="F36" s="7" t="s">
        <v>316</v>
      </c>
      <c r="L36" s="19"/>
      <c r="M36" s="19"/>
      <c r="N36" s="9"/>
    </row>
    <row r="37" spans="2:14" ht="12.75" hidden="1">
      <c r="B37" s="13"/>
      <c r="C37" s="13"/>
      <c r="D37" s="13"/>
      <c r="E37" s="82"/>
      <c r="L37" s="19"/>
      <c r="M37" s="19"/>
      <c r="N37" s="9"/>
    </row>
    <row r="38" spans="2:14" ht="12.75">
      <c r="B38" s="22" t="s">
        <v>215</v>
      </c>
      <c r="C38" s="22"/>
      <c r="D38" s="22"/>
      <c r="E38" s="82">
        <f>IF(E40=F39,5,IF(E40=F40,4,IF(E40=F41,3,IF(E40=F42,2,IF(E40=F43,1,0)))))</f>
        <v>0</v>
      </c>
      <c r="L38" s="19"/>
      <c r="M38" s="19"/>
      <c r="N38" s="9"/>
    </row>
    <row r="39" spans="2:14" ht="12.75">
      <c r="B39" s="27"/>
      <c r="D39" s="13"/>
      <c r="E39" s="87"/>
      <c r="F39" s="13" t="s">
        <v>96</v>
      </c>
      <c r="L39" s="19"/>
      <c r="M39" s="19"/>
      <c r="N39" s="9"/>
    </row>
    <row r="40" spans="2:14" ht="12.75">
      <c r="B40" s="27"/>
      <c r="F40" s="13" t="s">
        <v>97</v>
      </c>
      <c r="L40" s="19"/>
      <c r="M40" s="19"/>
      <c r="N40" s="9"/>
    </row>
    <row r="41" spans="2:13" ht="12.75">
      <c r="B41" s="27"/>
      <c r="E41" s="82"/>
      <c r="F41" s="13" t="s">
        <v>317</v>
      </c>
      <c r="L41" s="19"/>
      <c r="M41" s="19"/>
    </row>
    <row r="42" spans="2:14" ht="12.75">
      <c r="B42" s="27"/>
      <c r="E42" s="13"/>
      <c r="F42" s="13" t="s">
        <v>318</v>
      </c>
      <c r="L42" s="19"/>
      <c r="M42" s="19"/>
      <c r="N42" s="9"/>
    </row>
    <row r="43" spans="2:14" ht="12.75" hidden="1">
      <c r="B43" s="27"/>
      <c r="E43" s="82"/>
      <c r="F43" s="7" t="s">
        <v>319</v>
      </c>
      <c r="L43" s="19"/>
      <c r="M43" s="19"/>
      <c r="N43" s="9"/>
    </row>
    <row r="44" spans="2:14" ht="12.75" hidden="1">
      <c r="B44" s="27"/>
      <c r="F44" s="7" t="s">
        <v>320</v>
      </c>
      <c r="L44" s="19"/>
      <c r="M44" s="19"/>
      <c r="N44" s="9"/>
    </row>
    <row r="45" spans="2:14" ht="12.75" hidden="1">
      <c r="B45" s="13"/>
      <c r="C45" s="13"/>
      <c r="D45" s="13"/>
      <c r="E45" s="82"/>
      <c r="L45" s="19"/>
      <c r="M45" s="19"/>
      <c r="N45" s="9"/>
    </row>
    <row r="46" spans="2:14" ht="12.75">
      <c r="B46" s="22" t="s">
        <v>214</v>
      </c>
      <c r="C46" s="22"/>
      <c r="D46" s="22"/>
      <c r="E46" s="82">
        <f>IF(E48=F47,5,IF(E48=F48,4,IF(E48=F49,3,IF(E48=F50,2,IF(E48=F51,1,0)))))</f>
        <v>0</v>
      </c>
      <c r="L46" s="19"/>
      <c r="M46" s="19"/>
      <c r="N46" s="9"/>
    </row>
    <row r="47" spans="2:14" ht="12.75">
      <c r="B47" s="27"/>
      <c r="E47" s="87"/>
      <c r="F47" s="7" t="s">
        <v>321</v>
      </c>
      <c r="L47" s="19"/>
      <c r="M47" s="19"/>
      <c r="N47" s="9"/>
    </row>
    <row r="48" spans="2:14" ht="12.75">
      <c r="B48" s="27"/>
      <c r="F48" s="7" t="s">
        <v>322</v>
      </c>
      <c r="L48" s="19"/>
      <c r="M48" s="19"/>
      <c r="N48" s="9"/>
    </row>
    <row r="49" spans="2:14" ht="12.75">
      <c r="B49" s="27"/>
      <c r="E49" s="82"/>
      <c r="F49" s="7" t="s">
        <v>323</v>
      </c>
      <c r="L49" s="19"/>
      <c r="M49" s="19"/>
      <c r="N49" s="9"/>
    </row>
    <row r="50" spans="2:14" ht="12.75">
      <c r="B50" s="27"/>
      <c r="E50" s="13"/>
      <c r="F50" s="7" t="s">
        <v>324</v>
      </c>
      <c r="L50" s="19"/>
      <c r="M50" s="19"/>
      <c r="N50" s="9"/>
    </row>
    <row r="51" spans="2:14" ht="12.75" hidden="1">
      <c r="B51" s="27"/>
      <c r="E51" s="82"/>
      <c r="F51" s="7" t="s">
        <v>325</v>
      </c>
      <c r="L51" s="19"/>
      <c r="M51" s="19"/>
      <c r="N51" s="9"/>
    </row>
    <row r="52" spans="2:14" ht="12.75" hidden="1">
      <c r="B52" s="27"/>
      <c r="F52" s="7" t="s">
        <v>326</v>
      </c>
      <c r="L52" s="19"/>
      <c r="M52" s="19"/>
      <c r="N52" s="9"/>
    </row>
    <row r="53" spans="2:14" ht="12.75" hidden="1">
      <c r="B53" s="27"/>
      <c r="C53" s="27"/>
      <c r="D53" s="27"/>
      <c r="E53" s="82"/>
      <c r="L53" s="19"/>
      <c r="M53" s="19"/>
      <c r="N53" s="9"/>
    </row>
    <row r="54" spans="2:14" ht="12.75">
      <c r="B54" s="75" t="s">
        <v>216</v>
      </c>
      <c r="C54" s="27"/>
      <c r="D54" s="27"/>
      <c r="E54" s="82">
        <f>IF(E56=F55,5,IF(E56=F56,4,IF(E56=F57,3,IF(E56=F58,2,IF(E56=F59,1,0)))))</f>
        <v>0</v>
      </c>
      <c r="L54" s="19"/>
      <c r="M54" s="19"/>
      <c r="N54" s="9"/>
    </row>
    <row r="55" spans="2:14" ht="12.75">
      <c r="B55" s="27"/>
      <c r="C55" s="27"/>
      <c r="D55" s="27"/>
      <c r="E55" s="87"/>
      <c r="F55" s="7" t="s">
        <v>49</v>
      </c>
      <c r="L55" s="19"/>
      <c r="M55" s="19"/>
      <c r="N55" s="9"/>
    </row>
    <row r="56" spans="2:14" ht="12.75">
      <c r="B56" s="27"/>
      <c r="C56" s="27"/>
      <c r="F56" s="7" t="s">
        <v>50</v>
      </c>
      <c r="L56" s="19"/>
      <c r="M56" s="19"/>
      <c r="N56" s="9"/>
    </row>
    <row r="57" spans="2:14" ht="12.75">
      <c r="B57" s="27"/>
      <c r="C57" s="27"/>
      <c r="E57" s="82"/>
      <c r="F57" s="7" t="s">
        <v>51</v>
      </c>
      <c r="L57" s="19"/>
      <c r="M57" s="19"/>
      <c r="N57" s="9"/>
    </row>
    <row r="58" spans="2:14" ht="12.75">
      <c r="B58" s="27"/>
      <c r="C58" s="27"/>
      <c r="E58" s="13"/>
      <c r="F58" s="13" t="s">
        <v>52</v>
      </c>
      <c r="L58" s="19"/>
      <c r="M58" s="19"/>
      <c r="N58" s="9"/>
    </row>
    <row r="59" spans="2:14" ht="12.75" hidden="1">
      <c r="B59" s="27"/>
      <c r="C59" s="27"/>
      <c r="E59" s="82"/>
      <c r="F59" s="13" t="s">
        <v>53</v>
      </c>
      <c r="L59" s="19"/>
      <c r="M59" s="19"/>
      <c r="N59" s="9"/>
    </row>
    <row r="60" spans="2:14" ht="12.75" hidden="1">
      <c r="B60" s="27"/>
      <c r="C60" s="27"/>
      <c r="F60" s="13" t="s">
        <v>54</v>
      </c>
      <c r="L60" s="19"/>
      <c r="M60" s="19"/>
      <c r="N60" s="9"/>
    </row>
    <row r="61" spans="2:14" ht="12.75" hidden="1">
      <c r="B61" s="27"/>
      <c r="C61" s="27"/>
      <c r="D61" s="27"/>
      <c r="E61" s="82"/>
      <c r="L61" s="19"/>
      <c r="M61" s="19"/>
      <c r="N61" s="9"/>
    </row>
    <row r="62" spans="2:14" ht="15">
      <c r="B62" s="76" t="s">
        <v>217</v>
      </c>
      <c r="C62" s="27"/>
      <c r="D62" s="27"/>
      <c r="G62" s="129"/>
      <c r="L62" s="19"/>
      <c r="M62" s="19"/>
      <c r="N62" s="9"/>
    </row>
    <row r="63" spans="2:14" ht="12.75">
      <c r="B63" s="22" t="s">
        <v>218</v>
      </c>
      <c r="C63" s="22"/>
      <c r="D63" s="22"/>
      <c r="E63" s="82">
        <f>IF(E65=F64,5,IF(E65=F65,4,IF(E65=F66,3,IF(E65=F67,2,IF(E65=F68,1,0)))))</f>
        <v>0</v>
      </c>
      <c r="L63" s="19"/>
      <c r="M63" s="19"/>
      <c r="N63" s="9"/>
    </row>
    <row r="64" spans="2:14" ht="12.75">
      <c r="B64" s="27"/>
      <c r="E64" s="87"/>
      <c r="F64" s="7" t="s">
        <v>49</v>
      </c>
      <c r="L64" s="19"/>
      <c r="M64" s="19"/>
      <c r="N64" s="9"/>
    </row>
    <row r="65" spans="2:14" ht="12.75">
      <c r="B65" s="27"/>
      <c r="F65" s="7" t="s">
        <v>50</v>
      </c>
      <c r="L65" s="19"/>
      <c r="M65" s="19"/>
      <c r="N65" s="9"/>
    </row>
    <row r="66" spans="2:14" ht="12.75">
      <c r="B66" s="27"/>
      <c r="E66" s="82"/>
      <c r="F66" s="7" t="s">
        <v>51</v>
      </c>
      <c r="L66" s="19"/>
      <c r="M66" s="19"/>
      <c r="N66" s="9"/>
    </row>
    <row r="67" spans="2:14" ht="12.75">
      <c r="B67" s="27"/>
      <c r="E67" s="13"/>
      <c r="F67" s="13" t="s">
        <v>52</v>
      </c>
      <c r="L67" s="19"/>
      <c r="M67" s="19"/>
      <c r="N67" s="9"/>
    </row>
    <row r="68" spans="2:14" ht="12.75" hidden="1">
      <c r="B68" s="27"/>
      <c r="E68" s="82"/>
      <c r="F68" s="13" t="s">
        <v>53</v>
      </c>
      <c r="L68" s="19"/>
      <c r="M68" s="19"/>
      <c r="N68" s="9"/>
    </row>
    <row r="69" spans="2:14" ht="12.75" hidden="1">
      <c r="B69" s="27"/>
      <c r="F69" s="13" t="s">
        <v>54</v>
      </c>
      <c r="L69" s="19"/>
      <c r="M69" s="19"/>
      <c r="N69" s="9"/>
    </row>
    <row r="70" spans="2:14" ht="12.75" hidden="1">
      <c r="B70" s="13"/>
      <c r="C70" s="13"/>
      <c r="D70" s="13"/>
      <c r="E70" s="82"/>
      <c r="L70" s="19"/>
      <c r="M70" s="19"/>
      <c r="N70" s="9"/>
    </row>
    <row r="71" spans="2:14" ht="12.75">
      <c r="B71" s="22" t="s">
        <v>219</v>
      </c>
      <c r="C71" s="22"/>
      <c r="D71" s="22"/>
      <c r="E71" s="82">
        <f>IF(E73=F72,5,IF(E73=F73,4,IF(E73=F74,3,IF(E73=F75,2,IF(E73=F76,1,0)))))</f>
        <v>0</v>
      </c>
      <c r="L71" s="19"/>
      <c r="M71" s="19"/>
      <c r="N71" s="9"/>
    </row>
    <row r="72" spans="2:14" ht="12.75">
      <c r="B72" s="27"/>
      <c r="E72" s="87"/>
      <c r="F72" s="7" t="s">
        <v>49</v>
      </c>
      <c r="L72" s="19"/>
      <c r="M72" s="19"/>
      <c r="N72" s="9"/>
    </row>
    <row r="73" spans="2:14" ht="12.75">
      <c r="B73" s="27"/>
      <c r="F73" s="7" t="s">
        <v>50</v>
      </c>
      <c r="L73" s="19"/>
      <c r="M73" s="19"/>
      <c r="N73" s="9"/>
    </row>
    <row r="74" spans="2:14" ht="12.75">
      <c r="B74" s="27"/>
      <c r="E74" s="82"/>
      <c r="F74" s="7" t="s">
        <v>51</v>
      </c>
      <c r="L74" s="19"/>
      <c r="M74" s="19"/>
      <c r="N74" s="9"/>
    </row>
    <row r="75" spans="2:14" ht="12.75">
      <c r="B75" s="27"/>
      <c r="E75" s="13"/>
      <c r="F75" s="13" t="s">
        <v>52</v>
      </c>
      <c r="L75" s="19"/>
      <c r="M75" s="19"/>
      <c r="N75" s="9"/>
    </row>
    <row r="76" spans="2:14" ht="12.75" hidden="1">
      <c r="B76" s="27"/>
      <c r="E76" s="82"/>
      <c r="F76" s="13" t="s">
        <v>53</v>
      </c>
      <c r="L76" s="19"/>
      <c r="M76" s="19"/>
      <c r="N76" s="9"/>
    </row>
    <row r="77" spans="2:14" ht="12.75" hidden="1">
      <c r="B77" s="27"/>
      <c r="F77" s="13" t="s">
        <v>54</v>
      </c>
      <c r="L77" s="19"/>
      <c r="M77" s="19"/>
      <c r="N77" s="9"/>
    </row>
    <row r="78" spans="2:14" ht="12.75" hidden="1">
      <c r="B78" s="13"/>
      <c r="C78" s="13"/>
      <c r="D78" s="13"/>
      <c r="E78" s="82"/>
      <c r="H78" s="7" t="s">
        <v>35</v>
      </c>
      <c r="L78" s="19"/>
      <c r="M78" s="19"/>
      <c r="N78" s="9"/>
    </row>
    <row r="79" spans="2:14" ht="12.75">
      <c r="B79" s="22" t="s">
        <v>220</v>
      </c>
      <c r="C79" s="22"/>
      <c r="D79" s="22"/>
      <c r="E79" s="82">
        <f>IF(E81=F80,5,IF(E81=F81,4,IF(E81=F82,3,IF(E81=F83,2,IF(E81=F84,1,0)))))</f>
        <v>0</v>
      </c>
      <c r="L79" s="19"/>
      <c r="M79" s="19"/>
      <c r="N79" s="9"/>
    </row>
    <row r="80" spans="2:14" ht="12.75">
      <c r="B80" s="27"/>
      <c r="D80" s="13"/>
      <c r="E80" s="87"/>
      <c r="F80" s="13" t="s">
        <v>49</v>
      </c>
      <c r="L80" s="19"/>
      <c r="M80" s="19"/>
      <c r="N80" s="9"/>
    </row>
    <row r="81" spans="2:14" ht="12.75">
      <c r="B81" s="27"/>
      <c r="F81" s="13" t="s">
        <v>50</v>
      </c>
      <c r="L81" s="19"/>
      <c r="M81" s="19"/>
      <c r="N81" s="9"/>
    </row>
    <row r="82" spans="2:14" ht="12.75">
      <c r="B82" s="27"/>
      <c r="E82" s="82"/>
      <c r="F82" s="13" t="s">
        <v>51</v>
      </c>
      <c r="L82" s="19"/>
      <c r="M82" s="19"/>
      <c r="N82" s="9"/>
    </row>
    <row r="83" spans="2:14" ht="12.75">
      <c r="B83" s="27"/>
      <c r="E83" s="13"/>
      <c r="F83" s="13" t="s">
        <v>52</v>
      </c>
      <c r="L83" s="19"/>
      <c r="M83" s="19"/>
      <c r="N83" s="9"/>
    </row>
    <row r="84" spans="2:14" ht="12.75" hidden="1">
      <c r="B84" s="27"/>
      <c r="E84" s="82"/>
      <c r="F84" s="13" t="s">
        <v>53</v>
      </c>
      <c r="L84" s="19"/>
      <c r="M84" s="19"/>
      <c r="N84" s="9"/>
    </row>
    <row r="85" spans="2:14" ht="12.75" hidden="1">
      <c r="B85" s="27"/>
      <c r="F85" s="13" t="s">
        <v>54</v>
      </c>
      <c r="L85" s="19"/>
      <c r="M85" s="19"/>
      <c r="N85" s="9"/>
    </row>
    <row r="86" spans="2:14" ht="12.75" hidden="1">
      <c r="B86" s="13"/>
      <c r="C86" s="13"/>
      <c r="D86" s="13"/>
      <c r="E86" s="82"/>
      <c r="L86" s="19"/>
      <c r="M86" s="19"/>
      <c r="N86" s="9"/>
    </row>
    <row r="87" spans="2:14" ht="15">
      <c r="B87" s="77" t="s">
        <v>222</v>
      </c>
      <c r="C87" s="13"/>
      <c r="D87" s="13"/>
      <c r="G87" s="129"/>
      <c r="L87" s="19"/>
      <c r="M87" s="19"/>
      <c r="N87" s="9"/>
    </row>
    <row r="88" spans="2:14" ht="12.75">
      <c r="B88" s="22" t="s">
        <v>221</v>
      </c>
      <c r="C88" s="22"/>
      <c r="D88" s="22"/>
      <c r="E88" s="82">
        <f>IF(E90=F89,5,IF(E90=F90,4,IF(E90=F91,3,IF(E90=F92,2,IF(E90=F93,1,0)))))</f>
        <v>0</v>
      </c>
      <c r="L88" s="19"/>
      <c r="M88" s="19"/>
      <c r="N88" s="9"/>
    </row>
    <row r="89" spans="2:14" ht="12.75">
      <c r="B89" s="27"/>
      <c r="D89" s="21"/>
      <c r="E89" s="87"/>
      <c r="F89" s="21" t="s">
        <v>120</v>
      </c>
      <c r="L89" s="19"/>
      <c r="M89" s="19"/>
      <c r="N89" s="9"/>
    </row>
    <row r="90" spans="2:14" ht="12.75">
      <c r="B90" s="27"/>
      <c r="F90" s="21" t="s">
        <v>121</v>
      </c>
      <c r="L90" s="19"/>
      <c r="M90" s="19"/>
      <c r="N90" s="9"/>
    </row>
    <row r="91" spans="2:14" ht="12.75">
      <c r="B91" s="27"/>
      <c r="E91" s="82"/>
      <c r="F91" s="21" t="s">
        <v>122</v>
      </c>
      <c r="L91" s="19"/>
      <c r="M91" s="19"/>
      <c r="N91" s="9"/>
    </row>
    <row r="92" spans="2:14" ht="12.75">
      <c r="B92" s="27"/>
      <c r="E92" s="13"/>
      <c r="F92" s="21" t="s">
        <v>123</v>
      </c>
      <c r="L92" s="19"/>
      <c r="M92" s="19"/>
      <c r="N92" s="9"/>
    </row>
    <row r="93" spans="2:14" ht="12.75" hidden="1">
      <c r="B93" s="27"/>
      <c r="E93" s="82"/>
      <c r="F93" s="21" t="s">
        <v>124</v>
      </c>
      <c r="L93" s="19"/>
      <c r="M93" s="19"/>
      <c r="N93" s="9"/>
    </row>
    <row r="94" spans="2:14" ht="12.75" hidden="1">
      <c r="B94" s="27"/>
      <c r="F94" s="21" t="s">
        <v>125</v>
      </c>
      <c r="L94" s="19"/>
      <c r="M94" s="19"/>
      <c r="N94" s="9"/>
    </row>
    <row r="95" spans="2:14" ht="12.75" hidden="1">
      <c r="B95" s="13"/>
      <c r="C95" s="13"/>
      <c r="D95" s="13"/>
      <c r="E95" s="82"/>
      <c r="L95" s="19"/>
      <c r="M95" s="19"/>
      <c r="N95" s="9"/>
    </row>
    <row r="96" spans="2:14" ht="12.75">
      <c r="B96" s="22" t="s">
        <v>223</v>
      </c>
      <c r="C96" s="13"/>
      <c r="D96" s="13"/>
      <c r="E96" s="82">
        <f>IF(E98=F97,5,IF(E98=F98,4,IF(E98=F99,3,IF(E98=F100,2,IF(E98=F101,1,0)))))</f>
        <v>0</v>
      </c>
      <c r="L96" s="19"/>
      <c r="M96" s="19"/>
      <c r="N96" s="9"/>
    </row>
    <row r="97" spans="2:14" ht="12.75">
      <c r="B97" s="27"/>
      <c r="C97" s="27"/>
      <c r="D97" s="27"/>
      <c r="E97" s="87"/>
      <c r="F97" s="13" t="s">
        <v>49</v>
      </c>
      <c r="L97" s="19"/>
      <c r="M97" s="19"/>
      <c r="N97" s="9"/>
    </row>
    <row r="98" spans="2:14" ht="12.75">
      <c r="B98" s="27"/>
      <c r="C98" s="27"/>
      <c r="F98" s="13" t="s">
        <v>50</v>
      </c>
      <c r="L98" s="19"/>
      <c r="M98" s="19"/>
      <c r="N98" s="9"/>
    </row>
    <row r="99" spans="2:14" ht="12.75">
      <c r="B99" s="27"/>
      <c r="C99" s="27"/>
      <c r="E99" s="82"/>
      <c r="F99" s="13" t="s">
        <v>51</v>
      </c>
      <c r="L99" s="19"/>
      <c r="M99" s="19"/>
      <c r="N99" s="9"/>
    </row>
    <row r="100" spans="2:14" ht="12.75">
      <c r="B100" s="27"/>
      <c r="C100" s="27"/>
      <c r="E100" s="13"/>
      <c r="F100" s="13" t="s">
        <v>52</v>
      </c>
      <c r="L100" s="19"/>
      <c r="M100" s="19"/>
      <c r="N100" s="9"/>
    </row>
    <row r="101" spans="2:14" ht="12.75" hidden="1">
      <c r="B101" s="27"/>
      <c r="C101" s="27"/>
      <c r="E101" s="82"/>
      <c r="F101" s="13" t="s">
        <v>53</v>
      </c>
      <c r="L101" s="19"/>
      <c r="M101" s="19"/>
      <c r="N101" s="9"/>
    </row>
    <row r="102" spans="2:14" ht="12.75" hidden="1">
      <c r="B102" s="27"/>
      <c r="C102" s="27"/>
      <c r="F102" s="13" t="s">
        <v>54</v>
      </c>
      <c r="L102" s="19"/>
      <c r="M102" s="19"/>
      <c r="N102" s="9"/>
    </row>
    <row r="103" spans="2:14" ht="12.75" hidden="1">
      <c r="B103" s="13"/>
      <c r="C103" s="13"/>
      <c r="D103" s="13"/>
      <c r="E103" s="82"/>
      <c r="L103" s="19"/>
      <c r="M103" s="19"/>
      <c r="N103" s="9"/>
    </row>
    <row r="104" spans="2:14" ht="15">
      <c r="B104" s="77" t="s">
        <v>224</v>
      </c>
      <c r="C104" s="13"/>
      <c r="D104" s="13"/>
      <c r="G104" s="129"/>
      <c r="L104" s="19"/>
      <c r="M104" s="19"/>
      <c r="N104" s="9"/>
    </row>
    <row r="105" spans="2:14" ht="12.75">
      <c r="B105" s="22" t="s">
        <v>152</v>
      </c>
      <c r="C105" s="22" t="s">
        <v>291</v>
      </c>
      <c r="D105" s="13"/>
      <c r="E105" s="82">
        <f>IF(E107=F106,5,IF(E107=F107,4,IF(E107=F108,3,IF(E107=F109,2,IF(E107=F110,1,0)))))</f>
        <v>0</v>
      </c>
      <c r="L105" s="19"/>
      <c r="M105" s="19"/>
      <c r="N105" s="9"/>
    </row>
    <row r="106" spans="2:14" ht="12.75">
      <c r="B106" s="27"/>
      <c r="C106" s="27"/>
      <c r="D106" s="27"/>
      <c r="E106" s="87"/>
      <c r="F106" s="7" t="s">
        <v>330</v>
      </c>
      <c r="L106" s="19"/>
      <c r="M106" s="19"/>
      <c r="N106" s="9"/>
    </row>
    <row r="107" spans="2:14" ht="12.75">
      <c r="B107" s="27"/>
      <c r="C107" s="27"/>
      <c r="F107" s="7" t="s">
        <v>331</v>
      </c>
      <c r="L107" s="19"/>
      <c r="M107" s="19"/>
      <c r="N107" s="9"/>
    </row>
    <row r="108" spans="2:14" ht="12.75">
      <c r="B108" s="27"/>
      <c r="C108" s="27"/>
      <c r="E108" s="82"/>
      <c r="F108" s="7" t="s">
        <v>332</v>
      </c>
      <c r="L108" s="19"/>
      <c r="M108" s="19"/>
      <c r="N108" s="9"/>
    </row>
    <row r="109" spans="2:14" ht="12.75">
      <c r="B109" s="27"/>
      <c r="C109" s="27"/>
      <c r="E109" s="13"/>
      <c r="F109" s="7" t="s">
        <v>333</v>
      </c>
      <c r="L109" s="19"/>
      <c r="M109" s="19"/>
      <c r="N109" s="9"/>
    </row>
    <row r="110" spans="2:14" ht="12.75" hidden="1">
      <c r="B110" s="27"/>
      <c r="C110" s="27"/>
      <c r="E110" s="82"/>
      <c r="F110" s="7" t="s">
        <v>334</v>
      </c>
      <c r="L110" s="19"/>
      <c r="M110" s="19"/>
      <c r="N110" s="9"/>
    </row>
    <row r="111" spans="2:14" ht="12.75" hidden="1">
      <c r="B111" s="27"/>
      <c r="C111" s="27"/>
      <c r="F111" s="7" t="s">
        <v>335</v>
      </c>
      <c r="L111" s="19"/>
      <c r="M111" s="19"/>
      <c r="N111" s="9"/>
    </row>
    <row r="112" spans="2:14" ht="12.75" hidden="1">
      <c r="B112" s="13"/>
      <c r="C112" s="13"/>
      <c r="D112" s="13"/>
      <c r="E112" s="82"/>
      <c r="L112" s="19"/>
      <c r="M112" s="19"/>
      <c r="N112" s="9"/>
    </row>
    <row r="113" spans="2:14" ht="12.75" hidden="1">
      <c r="B113" s="13"/>
      <c r="C113" s="13"/>
      <c r="D113" s="13"/>
      <c r="E113" s="82"/>
      <c r="L113" s="19"/>
      <c r="M113" s="19"/>
      <c r="N113" s="9"/>
    </row>
    <row r="114" spans="2:14" ht="15.75">
      <c r="B114" s="72" t="s">
        <v>48</v>
      </c>
      <c r="C114" s="73"/>
      <c r="D114" s="73"/>
      <c r="E114" s="10"/>
      <c r="F114" s="10"/>
      <c r="G114" s="10"/>
      <c r="H114" s="10"/>
      <c r="I114" s="10"/>
      <c r="J114" s="10"/>
      <c r="K114" s="10"/>
      <c r="L114" s="23"/>
      <c r="M114" s="23"/>
      <c r="N114" s="9"/>
    </row>
    <row r="115" spans="2:14" ht="15">
      <c r="B115" s="77" t="s">
        <v>225</v>
      </c>
      <c r="C115" s="13"/>
      <c r="D115" s="13"/>
      <c r="G115" s="129"/>
      <c r="L115" s="19"/>
      <c r="M115" s="19"/>
      <c r="N115" s="9"/>
    </row>
    <row r="116" spans="2:14" ht="12.75">
      <c r="B116" s="22" t="s">
        <v>226</v>
      </c>
      <c r="C116" s="22"/>
      <c r="D116" s="22"/>
      <c r="E116" s="82">
        <f>IF(E118=F117,5,IF(E118=F118,4,IF(E118=F119,3,IF(E118=F120,2,IF(E118=F121,1,0)))))</f>
        <v>0</v>
      </c>
      <c r="L116" s="19"/>
      <c r="M116" s="19"/>
      <c r="N116" s="9"/>
    </row>
    <row r="117" spans="2:14" ht="12.75">
      <c r="B117" s="78"/>
      <c r="E117" s="87"/>
      <c r="F117" s="7" t="s">
        <v>126</v>
      </c>
      <c r="L117" s="19"/>
      <c r="M117" s="19"/>
      <c r="N117" s="9"/>
    </row>
    <row r="118" spans="2:14" ht="12.75">
      <c r="B118" s="78"/>
      <c r="F118" s="7" t="s">
        <v>127</v>
      </c>
      <c r="L118" s="19"/>
      <c r="M118" s="19"/>
      <c r="N118" s="9"/>
    </row>
    <row r="119" spans="2:14" ht="12.75">
      <c r="B119" s="78"/>
      <c r="E119" s="82"/>
      <c r="F119" s="7" t="s">
        <v>128</v>
      </c>
      <c r="L119" s="19"/>
      <c r="M119" s="19"/>
      <c r="N119" s="9"/>
    </row>
    <row r="120" spans="2:14" ht="12.75">
      <c r="B120" s="78"/>
      <c r="E120" s="13"/>
      <c r="F120" s="7" t="s">
        <v>129</v>
      </c>
      <c r="L120" s="19"/>
      <c r="M120" s="19"/>
      <c r="N120" s="9"/>
    </row>
    <row r="121" spans="2:14" ht="12.75" hidden="1">
      <c r="B121" s="78"/>
      <c r="E121" s="82"/>
      <c r="F121" s="7" t="s">
        <v>130</v>
      </c>
      <c r="L121" s="19"/>
      <c r="M121" s="19"/>
      <c r="N121" s="9"/>
    </row>
    <row r="122" spans="2:14" ht="12.75" hidden="1">
      <c r="B122" s="78"/>
      <c r="F122" s="7" t="s">
        <v>131</v>
      </c>
      <c r="L122" s="19"/>
      <c r="M122" s="19"/>
      <c r="N122" s="9"/>
    </row>
    <row r="123" spans="2:14" ht="12.75" hidden="1">
      <c r="B123" s="11"/>
      <c r="C123" s="11"/>
      <c r="D123" s="11"/>
      <c r="E123" s="82"/>
      <c r="L123" s="19"/>
      <c r="M123" s="19"/>
      <c r="N123" s="9"/>
    </row>
    <row r="124" spans="2:14" ht="12.75">
      <c r="B124" s="22" t="s">
        <v>227</v>
      </c>
      <c r="C124" s="22"/>
      <c r="D124" s="22"/>
      <c r="E124" s="82">
        <f>IF(E126=F125,5,IF(E126=F126,4,IF(E126=F127,3,IF(E126=F128,2,IF(E126=F129,1,0)))))</f>
        <v>0</v>
      </c>
      <c r="L124" s="19"/>
      <c r="M124" s="19"/>
      <c r="N124" s="9"/>
    </row>
    <row r="125" spans="2:14" ht="12.75">
      <c r="B125" s="78"/>
      <c r="E125" s="87"/>
      <c r="F125" s="7" t="s">
        <v>49</v>
      </c>
      <c r="L125" s="19"/>
      <c r="M125" s="19"/>
      <c r="N125" s="9"/>
    </row>
    <row r="126" spans="2:14" ht="12.75">
      <c r="B126" s="78"/>
      <c r="F126" s="7" t="s">
        <v>50</v>
      </c>
      <c r="L126" s="19"/>
      <c r="M126" s="19"/>
      <c r="N126" s="9"/>
    </row>
    <row r="127" spans="2:14" ht="12.75">
      <c r="B127" s="78"/>
      <c r="E127" s="82"/>
      <c r="F127" s="7" t="s">
        <v>51</v>
      </c>
      <c r="L127" s="19"/>
      <c r="M127" s="19"/>
      <c r="N127" s="9"/>
    </row>
    <row r="128" spans="2:14" ht="12.75">
      <c r="B128" s="78"/>
      <c r="E128" s="13"/>
      <c r="F128" s="13" t="s">
        <v>52</v>
      </c>
      <c r="L128" s="19"/>
      <c r="M128" s="19"/>
      <c r="N128" s="9"/>
    </row>
    <row r="129" spans="2:14" ht="12.75" hidden="1">
      <c r="B129" s="78"/>
      <c r="E129" s="82"/>
      <c r="F129" s="13" t="s">
        <v>53</v>
      </c>
      <c r="L129" s="19"/>
      <c r="M129" s="19"/>
      <c r="N129" s="9"/>
    </row>
    <row r="130" spans="2:14" ht="12.75" hidden="1">
      <c r="B130" s="78"/>
      <c r="F130" s="13" t="s">
        <v>54</v>
      </c>
      <c r="L130" s="19"/>
      <c r="M130" s="19"/>
      <c r="N130" s="9"/>
    </row>
    <row r="131" spans="2:14" ht="12.75" hidden="1">
      <c r="B131" s="78"/>
      <c r="C131" s="78"/>
      <c r="D131" s="78"/>
      <c r="E131" s="82"/>
      <c r="L131" s="19"/>
      <c r="M131" s="19"/>
      <c r="N131" s="9"/>
    </row>
    <row r="132" spans="2:14" ht="15">
      <c r="B132" s="74" t="s">
        <v>228</v>
      </c>
      <c r="C132" s="11"/>
      <c r="D132" s="11"/>
      <c r="L132" s="19"/>
      <c r="M132" s="19"/>
      <c r="N132" s="9"/>
    </row>
    <row r="133" spans="2:14" ht="12.75">
      <c r="B133" s="22" t="s">
        <v>229</v>
      </c>
      <c r="C133" s="22"/>
      <c r="D133" s="22"/>
      <c r="E133" s="82">
        <f>IF(E135=F134,5,IF(E135=F135,4,IF(E135=F136,3,IF(E135=F137,2,IF(E135=F138,1,0)))))</f>
        <v>0</v>
      </c>
      <c r="L133" s="19"/>
      <c r="M133" s="19"/>
      <c r="N133" s="9"/>
    </row>
    <row r="134" spans="2:14" ht="12.75">
      <c r="B134" s="27"/>
      <c r="E134" s="87"/>
      <c r="F134" s="7" t="s">
        <v>77</v>
      </c>
      <c r="L134" s="19"/>
      <c r="M134" s="19"/>
      <c r="N134" s="9"/>
    </row>
    <row r="135" spans="2:14" ht="12.75">
      <c r="B135" s="27"/>
      <c r="F135" s="7" t="s">
        <v>51</v>
      </c>
      <c r="L135" s="19"/>
      <c r="M135" s="19"/>
      <c r="N135" s="9"/>
    </row>
    <row r="136" spans="2:14" ht="12.75">
      <c r="B136" s="27"/>
      <c r="E136" s="82"/>
      <c r="F136" s="7" t="s">
        <v>52</v>
      </c>
      <c r="L136" s="19"/>
      <c r="M136" s="19"/>
      <c r="N136" s="9"/>
    </row>
    <row r="137" spans="2:14" ht="12.75">
      <c r="B137" s="27"/>
      <c r="E137" s="13"/>
      <c r="F137" s="13" t="s">
        <v>78</v>
      </c>
      <c r="L137" s="19"/>
      <c r="M137" s="19"/>
      <c r="N137" s="9"/>
    </row>
    <row r="138" spans="2:14" ht="12.75" hidden="1">
      <c r="B138" s="27"/>
      <c r="E138" s="82"/>
      <c r="F138" s="13" t="s">
        <v>54</v>
      </c>
      <c r="L138" s="19"/>
      <c r="M138" s="19"/>
      <c r="N138" s="9"/>
    </row>
    <row r="139" spans="2:14" ht="12.75" hidden="1">
      <c r="B139" s="27"/>
      <c r="F139" s="13" t="s">
        <v>79</v>
      </c>
      <c r="L139" s="19"/>
      <c r="M139" s="19"/>
      <c r="N139" s="9"/>
    </row>
    <row r="140" spans="2:14" ht="12.75" hidden="1">
      <c r="B140" s="13"/>
      <c r="C140" s="13"/>
      <c r="D140" s="13"/>
      <c r="E140" s="82"/>
      <c r="L140" s="19"/>
      <c r="M140" s="19"/>
      <c r="N140" s="9"/>
    </row>
    <row r="141" spans="2:14" ht="12.75">
      <c r="B141" s="22" t="s">
        <v>230</v>
      </c>
      <c r="C141" s="22"/>
      <c r="D141" s="22"/>
      <c r="E141" s="82">
        <f>IF(E143=F142,5,IF(E143=F143,4,IF(E143=F144,3,IF(E143=F145,2,IF(E143=F146,1,0)))))</f>
        <v>0</v>
      </c>
      <c r="L141" s="19"/>
      <c r="M141" s="19"/>
      <c r="N141" s="9"/>
    </row>
    <row r="142" spans="2:14" ht="12.75">
      <c r="B142" s="49"/>
      <c r="E142" s="87"/>
      <c r="F142" s="7" t="s">
        <v>77</v>
      </c>
      <c r="L142" s="19"/>
      <c r="M142" s="19"/>
      <c r="N142" s="9"/>
    </row>
    <row r="143" spans="2:14" ht="12.75">
      <c r="B143" s="49"/>
      <c r="F143" s="7" t="s">
        <v>51</v>
      </c>
      <c r="L143" s="19"/>
      <c r="M143" s="19"/>
      <c r="N143" s="9"/>
    </row>
    <row r="144" spans="2:14" ht="12.75">
      <c r="B144" s="49"/>
      <c r="E144" s="82"/>
      <c r="F144" s="7" t="s">
        <v>52</v>
      </c>
      <c r="L144" s="19"/>
      <c r="M144" s="19"/>
      <c r="N144" s="9"/>
    </row>
    <row r="145" spans="2:14" ht="12.75">
      <c r="B145" s="49"/>
      <c r="E145" s="13"/>
      <c r="F145" s="13" t="s">
        <v>78</v>
      </c>
      <c r="L145" s="19"/>
      <c r="M145" s="19"/>
      <c r="N145" s="9"/>
    </row>
    <row r="146" spans="2:14" ht="12.75" hidden="1">
      <c r="B146" s="49"/>
      <c r="E146" s="82"/>
      <c r="F146" s="13" t="s">
        <v>54</v>
      </c>
      <c r="L146" s="19"/>
      <c r="M146" s="19"/>
      <c r="N146" s="9"/>
    </row>
    <row r="147" spans="2:14" ht="12.75" hidden="1">
      <c r="B147" s="49"/>
      <c r="F147" s="13" t="s">
        <v>79</v>
      </c>
      <c r="L147" s="19"/>
      <c r="M147" s="19"/>
      <c r="N147" s="9"/>
    </row>
    <row r="148" spans="2:14" ht="12.75" hidden="1">
      <c r="B148" s="13"/>
      <c r="C148" s="13"/>
      <c r="D148" s="13"/>
      <c r="E148" s="82"/>
      <c r="L148" s="19"/>
      <c r="M148" s="19"/>
      <c r="N148" s="9"/>
    </row>
    <row r="149" spans="2:14" ht="15">
      <c r="B149" s="77" t="s">
        <v>231</v>
      </c>
      <c r="C149" s="13"/>
      <c r="D149" s="13"/>
      <c r="G149" s="129"/>
      <c r="L149" s="19"/>
      <c r="M149" s="19"/>
      <c r="N149" s="9"/>
    </row>
    <row r="150" spans="2:14" ht="12.75">
      <c r="B150" s="22" t="s">
        <v>232</v>
      </c>
      <c r="C150" s="22"/>
      <c r="D150" s="22"/>
      <c r="E150" s="82">
        <f>IF(E152=F151,5,IF(E152=F152,4,IF(E152=F153,3,IF(E152=F154,2,IF(E152=F155,1,0)))))</f>
        <v>0</v>
      </c>
      <c r="L150" s="19"/>
      <c r="M150" s="19"/>
      <c r="N150" s="9"/>
    </row>
    <row r="151" spans="2:14" ht="12.75">
      <c r="B151" s="27"/>
      <c r="D151" s="25"/>
      <c r="E151" s="87"/>
      <c r="F151" s="25" t="s">
        <v>8</v>
      </c>
      <c r="L151" s="19"/>
      <c r="M151" s="19"/>
      <c r="N151" s="9"/>
    </row>
    <row r="152" spans="2:14" ht="12.75">
      <c r="B152" s="27"/>
      <c r="F152" s="24" t="s">
        <v>13</v>
      </c>
      <c r="L152" s="19"/>
      <c r="M152" s="19"/>
      <c r="N152" s="9"/>
    </row>
    <row r="153" spans="2:14" ht="12.75">
      <c r="B153" s="27"/>
      <c r="E153" s="82"/>
      <c r="F153" s="24" t="s">
        <v>12</v>
      </c>
      <c r="L153" s="19"/>
      <c r="M153" s="19"/>
      <c r="N153" s="9"/>
    </row>
    <row r="154" spans="2:14" ht="12.75">
      <c r="B154" s="27"/>
      <c r="E154" s="13"/>
      <c r="F154" s="26" t="s">
        <v>11</v>
      </c>
      <c r="L154" s="19"/>
      <c r="M154" s="19"/>
      <c r="N154" s="9"/>
    </row>
    <row r="155" spans="2:14" ht="12.75" hidden="1">
      <c r="B155" s="27"/>
      <c r="E155" s="82"/>
      <c r="F155" s="24" t="s">
        <v>10</v>
      </c>
      <c r="L155" s="19"/>
      <c r="M155" s="19"/>
      <c r="N155" s="9"/>
    </row>
    <row r="156" spans="2:14" ht="12.75" hidden="1">
      <c r="B156" s="27"/>
      <c r="F156" s="24" t="s">
        <v>9</v>
      </c>
      <c r="L156" s="19"/>
      <c r="M156" s="19"/>
      <c r="N156" s="9"/>
    </row>
    <row r="157" spans="2:14" ht="12.75" hidden="1">
      <c r="B157" s="27"/>
      <c r="C157" s="27"/>
      <c r="D157" s="27"/>
      <c r="E157" s="82"/>
      <c r="L157" s="19"/>
      <c r="M157" s="19"/>
      <c r="N157" s="9"/>
    </row>
    <row r="158" spans="2:14" ht="12.75">
      <c r="B158" s="22" t="s">
        <v>233</v>
      </c>
      <c r="C158" s="22"/>
      <c r="D158" s="22"/>
      <c r="E158" s="82">
        <f>IF(E160=F159,5,IF(E160=F160,4,IF(E160=F161,3,IF(E160=F162,2,IF(E160=F163,1,0)))))</f>
        <v>0</v>
      </c>
      <c r="G158" s="129"/>
      <c r="L158" s="19"/>
      <c r="M158" s="19"/>
      <c r="N158" s="9"/>
    </row>
    <row r="159" spans="2:14" ht="12.75">
      <c r="B159" s="27"/>
      <c r="D159" s="25"/>
      <c r="E159" s="87"/>
      <c r="F159" s="25" t="s">
        <v>55</v>
      </c>
      <c r="L159" s="19"/>
      <c r="M159" s="19"/>
      <c r="N159" s="9"/>
    </row>
    <row r="160" spans="2:14" ht="12.75">
      <c r="B160" s="27"/>
      <c r="F160" s="25" t="s">
        <v>56</v>
      </c>
      <c r="L160" s="19"/>
      <c r="M160" s="19"/>
      <c r="N160" s="9"/>
    </row>
    <row r="161" spans="2:14" ht="12.75">
      <c r="B161" s="27"/>
      <c r="E161" s="82"/>
      <c r="F161" s="25" t="s">
        <v>57</v>
      </c>
      <c r="L161" s="19"/>
      <c r="M161" s="19"/>
      <c r="N161" s="9"/>
    </row>
    <row r="162" spans="2:14" ht="12.75">
      <c r="B162" s="27"/>
      <c r="E162" s="13"/>
      <c r="F162" s="25" t="s">
        <v>58</v>
      </c>
      <c r="L162" s="19"/>
      <c r="M162" s="19"/>
      <c r="N162" s="9"/>
    </row>
    <row r="163" spans="2:14" ht="12.75" hidden="1">
      <c r="B163" s="27"/>
      <c r="E163" s="82"/>
      <c r="F163" s="25" t="s">
        <v>59</v>
      </c>
      <c r="L163" s="19"/>
      <c r="M163" s="19"/>
      <c r="N163" s="9"/>
    </row>
    <row r="164" spans="2:14" ht="12.75" hidden="1">
      <c r="B164" s="27"/>
      <c r="F164" s="25" t="s">
        <v>60</v>
      </c>
      <c r="L164" s="19"/>
      <c r="M164" s="19"/>
      <c r="N164" s="9"/>
    </row>
    <row r="165" spans="2:14" ht="12.75" hidden="1">
      <c r="B165" s="13"/>
      <c r="C165" s="13"/>
      <c r="D165" s="13"/>
      <c r="E165" s="82"/>
      <c r="L165" s="19"/>
      <c r="M165" s="19"/>
      <c r="N165" s="9"/>
    </row>
    <row r="166" spans="2:14" ht="12.75">
      <c r="B166" s="22" t="s">
        <v>234</v>
      </c>
      <c r="C166" s="22"/>
      <c r="D166" s="22"/>
      <c r="E166" s="82">
        <f>IF(E168=F167,5,IF(E168=F168,4,IF(E168=F169,3,IF(E168=F170,2,IF(E168=F171,1,0)))))</f>
        <v>0</v>
      </c>
      <c r="G166" s="129"/>
      <c r="L166" s="19"/>
      <c r="M166" s="19"/>
      <c r="N166" s="9"/>
    </row>
    <row r="167" spans="2:14" ht="12.75">
      <c r="B167" s="27"/>
      <c r="D167" s="29"/>
      <c r="E167" s="87"/>
      <c r="F167" s="29" t="s">
        <v>70</v>
      </c>
      <c r="M167" s="19"/>
      <c r="N167" s="9"/>
    </row>
    <row r="168" spans="2:14" ht="12.75">
      <c r="B168" s="27"/>
      <c r="F168" s="31" t="s">
        <v>71</v>
      </c>
      <c r="M168" s="19"/>
      <c r="N168" s="9"/>
    </row>
    <row r="169" spans="2:14" ht="12.75">
      <c r="B169" s="27"/>
      <c r="E169" s="82"/>
      <c r="F169" s="31" t="s">
        <v>38</v>
      </c>
      <c r="M169" s="19"/>
      <c r="N169" s="9"/>
    </row>
    <row r="170" spans="2:14" ht="12.75">
      <c r="B170" s="27"/>
      <c r="E170" s="13"/>
      <c r="F170" s="31" t="s">
        <v>72</v>
      </c>
      <c r="M170" s="19"/>
      <c r="N170" s="9"/>
    </row>
    <row r="171" spans="2:14" ht="12.75" hidden="1">
      <c r="B171" s="27"/>
      <c r="E171" s="82"/>
      <c r="F171" s="31" t="s">
        <v>73</v>
      </c>
      <c r="M171" s="19"/>
      <c r="N171" s="9"/>
    </row>
    <row r="172" spans="2:14" ht="12.75" hidden="1">
      <c r="B172" s="27"/>
      <c r="F172" s="31" t="s">
        <v>37</v>
      </c>
      <c r="M172" s="19"/>
      <c r="N172" s="9"/>
    </row>
    <row r="173" spans="2:14" ht="12.75" hidden="1">
      <c r="B173" s="13"/>
      <c r="C173" s="13"/>
      <c r="D173" s="13"/>
      <c r="E173" s="82"/>
      <c r="M173" s="19"/>
      <c r="N173" s="9"/>
    </row>
    <row r="174" spans="2:14" ht="12.75">
      <c r="B174" s="22" t="s">
        <v>235</v>
      </c>
      <c r="C174" s="22"/>
      <c r="D174" s="22"/>
      <c r="E174" s="82">
        <f>IF(E176=F175,5,IF(E176=F176,4,IF(E176=F177,3,IF(E176=F178,2,IF(E176=F179,1,0)))))</f>
        <v>0</v>
      </c>
      <c r="G174" s="129"/>
      <c r="L174" s="19"/>
      <c r="M174" s="19"/>
      <c r="N174" s="9"/>
    </row>
    <row r="175" spans="2:14" ht="12.75">
      <c r="B175" s="27"/>
      <c r="D175" s="29"/>
      <c r="E175" s="87"/>
      <c r="F175" s="29" t="s">
        <v>39</v>
      </c>
      <c r="M175" s="19"/>
      <c r="N175" s="9"/>
    </row>
    <row r="176" spans="2:14" ht="12.75">
      <c r="B176" s="27"/>
      <c r="F176" s="29" t="s">
        <v>42</v>
      </c>
      <c r="M176" s="19"/>
      <c r="N176" s="9"/>
    </row>
    <row r="177" spans="2:14" ht="12.75">
      <c r="B177" s="27"/>
      <c r="E177" s="82"/>
      <c r="F177" s="29" t="s">
        <v>41</v>
      </c>
      <c r="M177" s="19"/>
      <c r="N177" s="9"/>
    </row>
    <row r="178" spans="2:14" ht="12.75">
      <c r="B178" s="27"/>
      <c r="E178" s="13"/>
      <c r="F178" s="29" t="s">
        <v>40</v>
      </c>
      <c r="M178" s="19"/>
      <c r="N178" s="9"/>
    </row>
    <row r="179" spans="2:14" ht="12.75" hidden="1">
      <c r="B179" s="27"/>
      <c r="E179" s="82"/>
      <c r="F179" s="29" t="s">
        <v>44</v>
      </c>
      <c r="M179" s="19"/>
      <c r="N179" s="9"/>
    </row>
    <row r="180" spans="2:14" ht="12.75" hidden="1">
      <c r="B180" s="27"/>
      <c r="F180" s="29" t="s">
        <v>43</v>
      </c>
      <c r="M180" s="19"/>
      <c r="N180" s="9"/>
    </row>
    <row r="181" spans="2:14" ht="12.75" hidden="1">
      <c r="B181" s="13"/>
      <c r="C181" s="13"/>
      <c r="D181" s="13"/>
      <c r="E181" s="82"/>
      <c r="F181" s="13"/>
      <c r="G181" s="13"/>
      <c r="H181" s="13"/>
      <c r="I181" s="13"/>
      <c r="J181" s="13"/>
      <c r="K181" s="13"/>
      <c r="M181" s="28"/>
      <c r="N181" s="9"/>
    </row>
    <row r="182" spans="2:14" ht="12.75">
      <c r="B182" s="22" t="s">
        <v>236</v>
      </c>
      <c r="C182" s="22"/>
      <c r="D182" s="22"/>
      <c r="E182" s="82">
        <f>IF(E184=F183,5,IF(E184=F184,4,IF(E184=F185,3,IF(E184=F186,2,IF(E184=F187,1,0)))))</f>
        <v>0</v>
      </c>
      <c r="F182" s="13"/>
      <c r="G182" s="13"/>
      <c r="H182" s="13"/>
      <c r="I182" s="13"/>
      <c r="J182" s="13"/>
      <c r="K182" s="13"/>
      <c r="L182" s="28"/>
      <c r="M182" s="28"/>
      <c r="N182" s="9"/>
    </row>
    <row r="183" spans="2:14" ht="12.75">
      <c r="B183" s="27"/>
      <c r="D183" s="25"/>
      <c r="E183" s="87"/>
      <c r="F183" s="25" t="s">
        <v>15</v>
      </c>
      <c r="L183" s="19"/>
      <c r="M183" s="19"/>
      <c r="N183" s="9"/>
    </row>
    <row r="184" spans="2:14" ht="12.75">
      <c r="B184" s="27"/>
      <c r="F184" s="24" t="s">
        <v>61</v>
      </c>
      <c r="L184" s="19"/>
      <c r="M184" s="19"/>
      <c r="N184" s="9"/>
    </row>
    <row r="185" spans="2:14" ht="12.75">
      <c r="B185" s="27"/>
      <c r="E185" s="82"/>
      <c r="F185" s="24" t="s">
        <v>62</v>
      </c>
      <c r="L185" s="19"/>
      <c r="M185" s="19"/>
      <c r="N185" s="9"/>
    </row>
    <row r="186" spans="2:14" ht="12.75">
      <c r="B186" s="27"/>
      <c r="E186" s="13"/>
      <c r="F186" s="24" t="s">
        <v>63</v>
      </c>
      <c r="L186" s="19"/>
      <c r="M186" s="19"/>
      <c r="N186" s="9"/>
    </row>
    <row r="187" spans="2:14" ht="12.75" hidden="1">
      <c r="B187" s="27"/>
      <c r="E187" s="82"/>
      <c r="F187" s="24" t="s">
        <v>64</v>
      </c>
      <c r="L187" s="19"/>
      <c r="M187" s="19"/>
      <c r="N187" s="9"/>
    </row>
    <row r="188" spans="2:14" ht="12.75" hidden="1">
      <c r="B188" s="27"/>
      <c r="F188" s="24" t="s">
        <v>3</v>
      </c>
      <c r="L188" s="19"/>
      <c r="M188" s="19"/>
      <c r="N188" s="9"/>
    </row>
    <row r="189" spans="2:14" ht="12.75" hidden="1">
      <c r="B189" s="13"/>
      <c r="C189" s="13"/>
      <c r="D189" s="13"/>
      <c r="E189" s="82"/>
      <c r="L189" s="19"/>
      <c r="M189" s="19"/>
      <c r="N189" s="9"/>
    </row>
    <row r="190" spans="2:14" ht="12.75">
      <c r="B190" s="22" t="s">
        <v>237</v>
      </c>
      <c r="C190" s="22"/>
      <c r="D190" s="22"/>
      <c r="E190" s="82">
        <f>IF(E192=F191,5,IF(E192=F192,4,IF(E192=F193,3,IF(E192=F194,2,IF(E192=F195,1,0)))))</f>
        <v>0</v>
      </c>
      <c r="L190" s="19"/>
      <c r="M190" s="19"/>
      <c r="N190" s="9"/>
    </row>
    <row r="191" spans="2:14" ht="12.75">
      <c r="B191" s="27"/>
      <c r="D191" s="24"/>
      <c r="E191" s="87"/>
      <c r="F191" s="24" t="s">
        <v>7</v>
      </c>
      <c r="L191" s="19"/>
      <c r="M191" s="19"/>
      <c r="N191" s="9"/>
    </row>
    <row r="192" spans="2:14" ht="12.75">
      <c r="B192" s="27"/>
      <c r="F192" s="24" t="s">
        <v>16</v>
      </c>
      <c r="L192" s="19"/>
      <c r="M192" s="19"/>
      <c r="N192" s="9"/>
    </row>
    <row r="193" spans="2:14" ht="12.75">
      <c r="B193" s="27"/>
      <c r="E193" s="82"/>
      <c r="F193" s="24" t="s">
        <v>6</v>
      </c>
      <c r="L193" s="19"/>
      <c r="M193" s="19"/>
      <c r="N193" s="9"/>
    </row>
    <row r="194" spans="2:14" ht="12.75">
      <c r="B194" s="27"/>
      <c r="E194" s="13"/>
      <c r="F194" s="24" t="s">
        <v>5</v>
      </c>
      <c r="L194" s="19"/>
      <c r="M194" s="19"/>
      <c r="N194" s="9"/>
    </row>
    <row r="195" spans="2:14" ht="12.75" hidden="1">
      <c r="B195" s="27"/>
      <c r="E195" s="82"/>
      <c r="F195" s="24" t="s">
        <v>4</v>
      </c>
      <c r="L195" s="19"/>
      <c r="M195" s="19"/>
      <c r="N195" s="9"/>
    </row>
    <row r="196" spans="2:14" ht="12.75" hidden="1">
      <c r="B196" s="27"/>
      <c r="F196" s="24" t="s">
        <v>3</v>
      </c>
      <c r="L196" s="19"/>
      <c r="M196" s="19"/>
      <c r="N196" s="9"/>
    </row>
    <row r="197" spans="2:14" ht="12.75" hidden="1">
      <c r="B197" s="13"/>
      <c r="C197" s="13"/>
      <c r="D197" s="13"/>
      <c r="E197" s="82"/>
      <c r="L197" s="19"/>
      <c r="M197" s="19"/>
      <c r="N197" s="9"/>
    </row>
    <row r="198" spans="2:14" ht="12.75">
      <c r="B198" s="22" t="s">
        <v>238</v>
      </c>
      <c r="C198" s="22"/>
      <c r="D198" s="22"/>
      <c r="E198" s="82">
        <f>IF(E200=F199,5,IF(E200=F200,4,IF(E200=F201,3,IF(E200=F202,2,IF(E200=F203,1,0)))))</f>
        <v>0</v>
      </c>
      <c r="L198" s="19"/>
      <c r="M198" s="19"/>
      <c r="N198" s="9"/>
    </row>
    <row r="199" spans="2:14" ht="12.75">
      <c r="B199" s="27"/>
      <c r="D199" s="29"/>
      <c r="E199" s="87"/>
      <c r="F199" s="29" t="s">
        <v>36</v>
      </c>
      <c r="L199" s="19"/>
      <c r="M199" s="19"/>
      <c r="N199" s="9"/>
    </row>
    <row r="200" spans="2:14" ht="12.75">
      <c r="B200" s="27"/>
      <c r="F200" s="29" t="s">
        <v>65</v>
      </c>
      <c r="L200" s="19"/>
      <c r="M200" s="19"/>
      <c r="N200" s="9"/>
    </row>
    <row r="201" spans="2:14" ht="12.75">
      <c r="B201" s="27"/>
      <c r="E201" s="82"/>
      <c r="F201" s="29" t="s">
        <v>66</v>
      </c>
      <c r="L201" s="19"/>
      <c r="M201" s="19"/>
      <c r="N201" s="9"/>
    </row>
    <row r="202" spans="2:14" ht="12.75">
      <c r="B202" s="27"/>
      <c r="E202" s="13"/>
      <c r="F202" s="29" t="s">
        <v>67</v>
      </c>
      <c r="L202" s="19"/>
      <c r="M202" s="19"/>
      <c r="N202" s="9"/>
    </row>
    <row r="203" spans="2:14" ht="12.75" hidden="1">
      <c r="B203" s="27"/>
      <c r="E203" s="82"/>
      <c r="F203" s="29" t="s">
        <v>68</v>
      </c>
      <c r="L203" s="19"/>
      <c r="M203" s="19"/>
      <c r="N203" s="9"/>
    </row>
    <row r="204" spans="2:14" ht="12.75" hidden="1">
      <c r="B204" s="27"/>
      <c r="F204" s="30" t="s">
        <v>69</v>
      </c>
      <c r="L204" s="19"/>
      <c r="M204" s="19"/>
      <c r="N204" s="9"/>
    </row>
    <row r="205" spans="2:14" ht="12.75" hidden="1">
      <c r="B205" s="13"/>
      <c r="C205" s="13"/>
      <c r="D205" s="13"/>
      <c r="E205" s="82"/>
      <c r="L205" s="19"/>
      <c r="M205" s="19"/>
      <c r="N205" s="9"/>
    </row>
    <row r="206" spans="2:14" ht="15">
      <c r="B206" s="77" t="s">
        <v>240</v>
      </c>
      <c r="C206" s="13"/>
      <c r="D206" s="13"/>
      <c r="G206" s="129"/>
      <c r="L206" s="19"/>
      <c r="M206" s="19"/>
      <c r="N206" s="9"/>
    </row>
    <row r="207" spans="2:14" ht="12.75">
      <c r="B207" s="22" t="s">
        <v>239</v>
      </c>
      <c r="C207" s="22"/>
      <c r="D207" s="22"/>
      <c r="E207" s="82">
        <f>IF(E209=F208,5,IF(E209=F209,4,IF(E209=F210,3,IF(E209=F211,2,IF(E209=F212,1,0)))))</f>
        <v>0</v>
      </c>
      <c r="L207" s="19"/>
      <c r="M207" s="19"/>
      <c r="N207" s="9"/>
    </row>
    <row r="208" spans="2:14" ht="12.75">
      <c r="B208" s="27"/>
      <c r="E208" s="87"/>
      <c r="F208" s="7" t="s">
        <v>29</v>
      </c>
      <c r="L208" s="19"/>
      <c r="M208" s="19"/>
      <c r="N208" s="9"/>
    </row>
    <row r="209" spans="2:14" ht="12.75">
      <c r="B209" s="27"/>
      <c r="F209" s="7" t="s">
        <v>30</v>
      </c>
      <c r="L209" s="19"/>
      <c r="M209" s="19"/>
      <c r="N209" s="9"/>
    </row>
    <row r="210" spans="2:14" ht="12.75">
      <c r="B210" s="27"/>
      <c r="E210" s="82"/>
      <c r="F210" s="7" t="s">
        <v>31</v>
      </c>
      <c r="L210" s="19"/>
      <c r="M210" s="19"/>
      <c r="N210" s="9"/>
    </row>
    <row r="211" spans="2:14" ht="12.75">
      <c r="B211" s="27"/>
      <c r="E211" s="13"/>
      <c r="F211" s="7" t="s">
        <v>32</v>
      </c>
      <c r="L211" s="19"/>
      <c r="M211" s="19"/>
      <c r="N211" s="9"/>
    </row>
    <row r="212" spans="2:14" ht="12.75">
      <c r="B212" s="27"/>
      <c r="E212" s="82"/>
      <c r="F212" s="7" t="s">
        <v>33</v>
      </c>
      <c r="L212" s="19"/>
      <c r="M212" s="19"/>
      <c r="N212" s="9"/>
    </row>
    <row r="213" spans="2:14" ht="12.75" hidden="1">
      <c r="B213" s="27"/>
      <c r="F213" s="7" t="s">
        <v>34</v>
      </c>
      <c r="L213" s="19"/>
      <c r="M213" s="19"/>
      <c r="N213" s="9"/>
    </row>
    <row r="214" spans="2:14" ht="12.75" hidden="1">
      <c r="B214" s="13"/>
      <c r="C214" s="13"/>
      <c r="D214" s="13"/>
      <c r="E214" s="82"/>
      <c r="L214" s="19"/>
      <c r="M214" s="19"/>
      <c r="N214" s="9"/>
    </row>
    <row r="215" spans="2:14" ht="12.75" hidden="1">
      <c r="B215" s="13"/>
      <c r="C215" s="13"/>
      <c r="D215" s="13"/>
      <c r="L215" s="19"/>
      <c r="M215" s="19"/>
      <c r="N215" s="9"/>
    </row>
    <row r="216" spans="2:14" ht="15.75">
      <c r="B216" s="72" t="s">
        <v>28</v>
      </c>
      <c r="C216" s="73"/>
      <c r="D216" s="73"/>
      <c r="G216" s="129"/>
      <c r="L216" s="19"/>
      <c r="M216" s="19"/>
      <c r="N216" s="9"/>
    </row>
    <row r="217" spans="2:14" ht="12.75">
      <c r="B217" s="22" t="s">
        <v>241</v>
      </c>
      <c r="C217" s="22"/>
      <c r="D217" s="22"/>
      <c r="E217" s="82">
        <f>IF(E219=F218,5,IF(E219=F219,4,IF(E219=F220,3,IF(E219=F221,2,IF(E219=F222,1,0)))))</f>
        <v>0</v>
      </c>
      <c r="L217" s="19"/>
      <c r="M217" s="19"/>
      <c r="N217" s="9"/>
    </row>
    <row r="218" spans="2:14" ht="12.75">
      <c r="B218" s="27"/>
      <c r="D218" s="31"/>
      <c r="E218" s="87"/>
      <c r="F218" s="31" t="s">
        <v>74</v>
      </c>
      <c r="L218" s="19"/>
      <c r="M218" s="19"/>
      <c r="N218" s="9"/>
    </row>
    <row r="219" spans="2:14" ht="12.75">
      <c r="B219" s="27"/>
      <c r="F219" s="31" t="s">
        <v>86</v>
      </c>
      <c r="L219" s="19"/>
      <c r="M219" s="19"/>
      <c r="N219" s="9"/>
    </row>
    <row r="220" spans="2:14" ht="12.75">
      <c r="B220" s="27"/>
      <c r="E220" s="82"/>
      <c r="F220" s="31" t="s">
        <v>87</v>
      </c>
      <c r="L220" s="19"/>
      <c r="M220" s="19"/>
      <c r="N220" s="9"/>
    </row>
    <row r="221" spans="2:14" ht="12.75">
      <c r="B221" s="27"/>
      <c r="E221" s="13"/>
      <c r="F221" s="31" t="s">
        <v>88</v>
      </c>
      <c r="L221" s="19"/>
      <c r="M221" s="19"/>
      <c r="N221" s="9"/>
    </row>
    <row r="222" spans="2:14" ht="12.75" hidden="1">
      <c r="B222" s="27"/>
      <c r="E222" s="82"/>
      <c r="F222" s="32" t="s">
        <v>89</v>
      </c>
      <c r="L222" s="19"/>
      <c r="M222" s="19"/>
      <c r="N222" s="9"/>
    </row>
    <row r="223" spans="2:14" ht="12.75" hidden="1">
      <c r="B223" s="27"/>
      <c r="F223" s="32" t="s">
        <v>47</v>
      </c>
      <c r="L223" s="19"/>
      <c r="M223" s="19"/>
      <c r="N223" s="9"/>
    </row>
    <row r="224" spans="2:14" ht="12.75" hidden="1">
      <c r="B224" s="13"/>
      <c r="C224" s="13"/>
      <c r="D224" s="13"/>
      <c r="E224" s="82"/>
      <c r="L224" s="19"/>
      <c r="M224" s="19"/>
      <c r="N224" s="9"/>
    </row>
    <row r="225" spans="2:14" ht="12.75">
      <c r="B225" s="22" t="s">
        <v>242</v>
      </c>
      <c r="C225" s="22"/>
      <c r="D225" s="22"/>
      <c r="E225" s="82">
        <f>IF(E227=F226,5,IF(E227=F227,4,IF(E227=F228,3,IF(E227=F229,2,IF(E227=F230,1,0)))))</f>
        <v>0</v>
      </c>
      <c r="L225" s="19"/>
      <c r="M225" s="19"/>
      <c r="N225" s="9"/>
    </row>
    <row r="226" spans="2:14" ht="12.75">
      <c r="B226" s="27"/>
      <c r="E226" s="87"/>
      <c r="F226" s="7" t="s">
        <v>137</v>
      </c>
      <c r="L226" s="19"/>
      <c r="M226" s="19"/>
      <c r="N226" s="9"/>
    </row>
    <row r="227" spans="2:14" ht="12.75">
      <c r="B227" s="27"/>
      <c r="F227" s="7" t="s">
        <v>138</v>
      </c>
      <c r="L227" s="19"/>
      <c r="M227" s="19"/>
      <c r="N227" s="9"/>
    </row>
    <row r="228" spans="2:14" ht="12.75">
      <c r="B228" s="27"/>
      <c r="E228" s="82"/>
      <c r="F228" s="7" t="s">
        <v>139</v>
      </c>
      <c r="L228" s="19"/>
      <c r="M228" s="19"/>
      <c r="N228" s="9"/>
    </row>
    <row r="229" spans="2:14" ht="12.75">
      <c r="B229" s="27"/>
      <c r="E229" s="13"/>
      <c r="F229" s="7" t="s">
        <v>140</v>
      </c>
      <c r="L229" s="19"/>
      <c r="M229" s="19"/>
      <c r="N229" s="9"/>
    </row>
    <row r="230" spans="2:14" ht="12.75" hidden="1">
      <c r="B230" s="27"/>
      <c r="E230" s="82"/>
      <c r="F230" s="7" t="s">
        <v>75</v>
      </c>
      <c r="L230" s="19"/>
      <c r="M230" s="19"/>
      <c r="N230" s="9"/>
    </row>
    <row r="231" spans="2:14" ht="12.75" hidden="1">
      <c r="B231" s="27"/>
      <c r="F231" s="7" t="s">
        <v>76</v>
      </c>
      <c r="L231" s="19"/>
      <c r="M231" s="19"/>
      <c r="N231" s="9"/>
    </row>
    <row r="232" spans="2:14" ht="12.75" hidden="1">
      <c r="B232" s="13"/>
      <c r="C232" s="13"/>
      <c r="D232" s="13"/>
      <c r="E232" s="82"/>
      <c r="L232" s="19"/>
      <c r="M232" s="19"/>
      <c r="N232" s="9"/>
    </row>
    <row r="233" spans="2:14" ht="12.75">
      <c r="B233" s="22" t="s">
        <v>243</v>
      </c>
      <c r="C233" s="22"/>
      <c r="D233" s="22"/>
      <c r="E233" s="82">
        <f>IF(E235=F234,5,IF(E235=F235,4,IF(E235=F236,3,IF(E235=F237,2,IF(E235=F238,1,0)))))</f>
        <v>0</v>
      </c>
      <c r="L233" s="19"/>
      <c r="M233" s="19"/>
      <c r="N233" s="9"/>
    </row>
    <row r="234" spans="2:14" ht="12.75">
      <c r="B234" s="27"/>
      <c r="E234" s="87"/>
      <c r="F234" s="7" t="s">
        <v>76</v>
      </c>
      <c r="L234" s="19"/>
      <c r="M234" s="19"/>
      <c r="N234" s="9"/>
    </row>
    <row r="235" spans="2:14" ht="12.75">
      <c r="B235" s="27"/>
      <c r="F235" s="7" t="s">
        <v>75</v>
      </c>
      <c r="L235" s="19"/>
      <c r="M235" s="19"/>
      <c r="N235" s="9"/>
    </row>
    <row r="236" spans="2:14" ht="12.75">
      <c r="B236" s="27"/>
      <c r="E236" s="82"/>
      <c r="F236" s="7" t="s">
        <v>140</v>
      </c>
      <c r="L236" s="19"/>
      <c r="M236" s="19"/>
      <c r="N236" s="9"/>
    </row>
    <row r="237" spans="2:14" ht="12.75">
      <c r="B237" s="27"/>
      <c r="E237" s="13"/>
      <c r="F237" s="7" t="s">
        <v>139</v>
      </c>
      <c r="L237" s="19"/>
      <c r="M237" s="19"/>
      <c r="N237" s="9"/>
    </row>
    <row r="238" spans="2:14" ht="12.75" hidden="1">
      <c r="B238" s="27"/>
      <c r="E238" s="82"/>
      <c r="F238" s="7" t="s">
        <v>138</v>
      </c>
      <c r="L238" s="19"/>
      <c r="M238" s="19"/>
      <c r="N238" s="9"/>
    </row>
    <row r="239" spans="2:14" ht="12.75" hidden="1">
      <c r="B239" s="27"/>
      <c r="F239" s="7" t="s">
        <v>137</v>
      </c>
      <c r="L239" s="19"/>
      <c r="M239" s="19"/>
      <c r="N239" s="9"/>
    </row>
    <row r="240" spans="2:14" ht="12.75" hidden="1">
      <c r="B240" s="13"/>
      <c r="C240" s="13"/>
      <c r="D240" s="13"/>
      <c r="E240" s="82"/>
      <c r="L240" s="19"/>
      <c r="M240" s="19"/>
      <c r="N240" s="9"/>
    </row>
    <row r="241" spans="2:14" ht="12.75">
      <c r="B241" s="22" t="s">
        <v>244</v>
      </c>
      <c r="C241" s="22"/>
      <c r="D241" s="22"/>
      <c r="E241" s="82">
        <f>IF(E243=F242,5,IF(E243=F243,4,IF(E243=F244,3,IF(E243=F245,2,IF(E243=F246,1,0)))))</f>
        <v>0</v>
      </c>
      <c r="L241" s="19"/>
      <c r="M241" s="19"/>
      <c r="N241" s="9"/>
    </row>
    <row r="242" spans="2:14" ht="12.75">
      <c r="B242" s="27"/>
      <c r="E242" s="87"/>
      <c r="F242" s="7" t="s">
        <v>76</v>
      </c>
      <c r="L242" s="19"/>
      <c r="M242" s="19"/>
      <c r="N242" s="9"/>
    </row>
    <row r="243" spans="2:14" ht="12.75">
      <c r="B243" s="27"/>
      <c r="F243" s="7" t="s">
        <v>75</v>
      </c>
      <c r="L243" s="19"/>
      <c r="M243" s="19"/>
      <c r="N243" s="9"/>
    </row>
    <row r="244" spans="2:14" ht="12.75">
      <c r="B244" s="27"/>
      <c r="E244" s="82"/>
      <c r="F244" s="7" t="s">
        <v>140</v>
      </c>
      <c r="L244" s="19"/>
      <c r="M244" s="19"/>
      <c r="N244" s="9"/>
    </row>
    <row r="245" spans="2:14" ht="12.75">
      <c r="B245" s="27"/>
      <c r="E245" s="13"/>
      <c r="F245" s="7" t="s">
        <v>139</v>
      </c>
      <c r="L245" s="19"/>
      <c r="M245" s="19"/>
      <c r="N245" s="9"/>
    </row>
    <row r="246" spans="2:14" ht="12.75" hidden="1">
      <c r="B246" s="27"/>
      <c r="E246" s="82"/>
      <c r="F246" s="7" t="s">
        <v>138</v>
      </c>
      <c r="L246" s="19"/>
      <c r="M246" s="19"/>
      <c r="N246" s="9"/>
    </row>
    <row r="247" spans="2:14" ht="12.75" hidden="1">
      <c r="B247" s="27"/>
      <c r="F247" s="7" t="s">
        <v>137</v>
      </c>
      <c r="L247" s="19"/>
      <c r="M247" s="19"/>
      <c r="N247" s="9"/>
    </row>
    <row r="248" spans="2:14" ht="12.75" hidden="1">
      <c r="B248" s="27"/>
      <c r="C248" s="27"/>
      <c r="D248" s="27"/>
      <c r="E248" s="82"/>
      <c r="L248" s="19"/>
      <c r="M248" s="19"/>
      <c r="N248" s="9"/>
    </row>
    <row r="249" spans="2:14" ht="12.75" hidden="1">
      <c r="B249" s="13"/>
      <c r="C249" s="13"/>
      <c r="D249" s="13"/>
      <c r="L249" s="19"/>
      <c r="M249" s="19"/>
      <c r="N249" s="9"/>
    </row>
    <row r="250" spans="2:14" ht="15.75" hidden="1">
      <c r="B250" s="72"/>
      <c r="C250" s="73"/>
      <c r="D250" s="73"/>
      <c r="E250" s="33"/>
      <c r="F250" s="33"/>
      <c r="G250" s="129"/>
      <c r="H250" s="33"/>
      <c r="I250" s="33"/>
      <c r="J250" s="33"/>
      <c r="K250" s="33"/>
      <c r="L250" s="19"/>
      <c r="M250" s="19"/>
      <c r="N250" s="9"/>
    </row>
    <row r="251" spans="2:14" ht="12.75" hidden="1">
      <c r="B251" s="22"/>
      <c r="C251" s="22"/>
      <c r="D251" s="22"/>
      <c r="E251" s="82"/>
      <c r="F251" s="8"/>
      <c r="G251" s="8"/>
      <c r="H251" s="8"/>
      <c r="I251" s="8"/>
      <c r="J251" s="8"/>
      <c r="K251" s="8"/>
      <c r="L251" s="19"/>
      <c r="M251" s="19"/>
      <c r="N251" s="9"/>
    </row>
    <row r="252" spans="2:14" ht="12.75" hidden="1">
      <c r="B252" s="27"/>
      <c r="E252" s="87"/>
      <c r="G252" s="8"/>
      <c r="H252" s="8"/>
      <c r="I252" s="8"/>
      <c r="J252" s="8"/>
      <c r="K252" s="8"/>
      <c r="L252" s="19"/>
      <c r="M252" s="19"/>
      <c r="N252" s="9"/>
    </row>
    <row r="253" spans="2:14" ht="12.75" hidden="1">
      <c r="B253" s="27"/>
      <c r="H253" s="8"/>
      <c r="I253" s="8"/>
      <c r="J253" s="8"/>
      <c r="K253" s="8"/>
      <c r="L253" s="19"/>
      <c r="M253" s="19"/>
      <c r="N253" s="9"/>
    </row>
    <row r="254" spans="2:14" ht="12.75" hidden="1">
      <c r="B254" s="27"/>
      <c r="E254" s="82"/>
      <c r="H254" s="8"/>
      <c r="I254" s="8"/>
      <c r="J254" s="8"/>
      <c r="K254" s="8"/>
      <c r="L254" s="19"/>
      <c r="M254" s="19"/>
      <c r="N254" s="9"/>
    </row>
    <row r="255" spans="2:14" ht="12.75" hidden="1">
      <c r="B255" s="27"/>
      <c r="E255" s="13"/>
      <c r="F255" s="13"/>
      <c r="H255" s="8"/>
      <c r="I255" s="8"/>
      <c r="J255" s="8"/>
      <c r="K255" s="8"/>
      <c r="L255" s="19"/>
      <c r="M255" s="19"/>
      <c r="N255" s="9"/>
    </row>
    <row r="256" spans="2:14" ht="12.75" hidden="1">
      <c r="B256" s="27"/>
      <c r="E256" s="82"/>
      <c r="F256" s="13"/>
      <c r="H256" s="8"/>
      <c r="I256" s="8"/>
      <c r="J256" s="8"/>
      <c r="K256" s="8"/>
      <c r="L256" s="19"/>
      <c r="M256" s="19"/>
      <c r="N256" s="9"/>
    </row>
    <row r="257" spans="2:14" ht="12.75" hidden="1">
      <c r="B257" s="27"/>
      <c r="F257" s="13"/>
      <c r="H257" s="8"/>
      <c r="I257" s="8"/>
      <c r="J257" s="8"/>
      <c r="K257" s="8"/>
      <c r="L257" s="19"/>
      <c r="M257" s="19"/>
      <c r="N257" s="9"/>
    </row>
    <row r="258" spans="2:14" ht="12.75" hidden="1">
      <c r="B258" s="11"/>
      <c r="C258" s="11"/>
      <c r="D258" s="11"/>
      <c r="E258" s="82"/>
      <c r="F258" s="8"/>
      <c r="G258" s="8"/>
      <c r="H258" s="8"/>
      <c r="I258" s="8"/>
      <c r="J258" s="8"/>
      <c r="K258" s="8"/>
      <c r="L258" s="19"/>
      <c r="M258" s="19"/>
      <c r="N258" s="9"/>
    </row>
    <row r="259" spans="2:14" ht="12.75" hidden="1">
      <c r="B259" s="22"/>
      <c r="C259" s="22"/>
      <c r="D259" s="22"/>
      <c r="E259" s="82"/>
      <c r="F259" s="8"/>
      <c r="G259" s="8"/>
      <c r="H259" s="8"/>
      <c r="I259" s="8"/>
      <c r="J259" s="8"/>
      <c r="K259" s="8"/>
      <c r="L259" s="19"/>
      <c r="M259" s="19"/>
      <c r="N259" s="9"/>
    </row>
    <row r="260" spans="2:14" ht="12.75" hidden="1">
      <c r="B260" s="27"/>
      <c r="D260" s="31"/>
      <c r="E260" s="87"/>
      <c r="F260" s="31"/>
      <c r="G260" s="8"/>
      <c r="H260" s="8"/>
      <c r="I260" s="8"/>
      <c r="J260" s="8"/>
      <c r="K260" s="8"/>
      <c r="L260" s="19"/>
      <c r="M260" s="19"/>
      <c r="N260" s="9"/>
    </row>
    <row r="261" spans="2:14" ht="12.75" hidden="1">
      <c r="B261" s="27"/>
      <c r="F261" s="31"/>
      <c r="H261" s="8"/>
      <c r="I261" s="8"/>
      <c r="J261" s="8"/>
      <c r="K261" s="8"/>
      <c r="L261" s="19"/>
      <c r="M261" s="19"/>
      <c r="N261" s="9"/>
    </row>
    <row r="262" spans="2:14" ht="12.75" hidden="1">
      <c r="B262" s="27"/>
      <c r="E262" s="82"/>
      <c r="F262" s="31"/>
      <c r="H262" s="8"/>
      <c r="I262" s="8"/>
      <c r="J262" s="8"/>
      <c r="K262" s="8"/>
      <c r="L262" s="19"/>
      <c r="M262" s="19"/>
      <c r="N262" s="9"/>
    </row>
    <row r="263" spans="2:14" ht="12.75" hidden="1">
      <c r="B263" s="27"/>
      <c r="E263" s="13"/>
      <c r="F263" s="32"/>
      <c r="H263" s="8"/>
      <c r="I263" s="8"/>
      <c r="J263" s="8"/>
      <c r="K263" s="8"/>
      <c r="L263" s="19"/>
      <c r="M263" s="19"/>
      <c r="N263" s="9"/>
    </row>
    <row r="264" spans="2:14" ht="12.75" hidden="1">
      <c r="B264" s="27"/>
      <c r="E264" s="82"/>
      <c r="F264" s="32"/>
      <c r="H264" s="8"/>
      <c r="I264" s="8"/>
      <c r="J264" s="8"/>
      <c r="K264" s="8"/>
      <c r="L264" s="19"/>
      <c r="M264" s="19"/>
      <c r="N264" s="9"/>
    </row>
    <row r="265" spans="2:14" ht="12.75" hidden="1">
      <c r="B265" s="27"/>
      <c r="F265" s="32"/>
      <c r="H265" s="8"/>
      <c r="I265" s="8"/>
      <c r="J265" s="8"/>
      <c r="K265" s="8"/>
      <c r="L265" s="19"/>
      <c r="M265" s="19"/>
      <c r="N265" s="9"/>
    </row>
    <row r="266" spans="2:14" ht="12.75" hidden="1">
      <c r="B266" s="35"/>
      <c r="C266" s="35"/>
      <c r="D266" s="35"/>
      <c r="E266" s="82"/>
      <c r="F266" s="33"/>
      <c r="G266" s="33"/>
      <c r="H266" s="33"/>
      <c r="I266" s="33"/>
      <c r="J266" s="33"/>
      <c r="K266" s="33"/>
      <c r="L266" s="19"/>
      <c r="M266" s="19"/>
      <c r="N266" s="9"/>
    </row>
    <row r="267" spans="2:14" ht="12.75" hidden="1">
      <c r="B267" s="22"/>
      <c r="C267" s="22"/>
      <c r="D267" s="22"/>
      <c r="E267" s="82"/>
      <c r="L267" s="19"/>
      <c r="M267" s="19"/>
      <c r="N267" s="9"/>
    </row>
    <row r="268" spans="2:14" ht="12.75" hidden="1">
      <c r="B268" s="27"/>
      <c r="E268" s="87"/>
      <c r="F268" s="7" t="s">
        <v>77</v>
      </c>
      <c r="L268" s="19"/>
      <c r="M268" s="19"/>
      <c r="N268" s="9"/>
    </row>
    <row r="269" spans="2:14" ht="12.75" hidden="1">
      <c r="B269" s="27"/>
      <c r="F269" s="7" t="s">
        <v>51</v>
      </c>
      <c r="L269" s="19"/>
      <c r="M269" s="19"/>
      <c r="N269" s="9"/>
    </row>
    <row r="270" spans="2:14" ht="12.75" hidden="1">
      <c r="B270" s="27"/>
      <c r="E270" s="82"/>
      <c r="F270" s="7" t="s">
        <v>52</v>
      </c>
      <c r="L270" s="19"/>
      <c r="M270" s="19"/>
      <c r="N270" s="9"/>
    </row>
    <row r="271" spans="2:14" ht="12.75" hidden="1">
      <c r="B271" s="27"/>
      <c r="E271" s="13"/>
      <c r="F271" s="13" t="s">
        <v>78</v>
      </c>
      <c r="L271" s="19"/>
      <c r="M271" s="19"/>
      <c r="N271" s="9"/>
    </row>
    <row r="272" spans="2:14" ht="12.75" hidden="1">
      <c r="B272" s="27"/>
      <c r="E272" s="82"/>
      <c r="F272" s="13" t="s">
        <v>54</v>
      </c>
      <c r="L272" s="19"/>
      <c r="M272" s="19"/>
      <c r="N272" s="9"/>
    </row>
    <row r="273" spans="2:14" ht="12.75" hidden="1">
      <c r="B273" s="27"/>
      <c r="F273" s="13" t="s">
        <v>79</v>
      </c>
      <c r="L273" s="19"/>
      <c r="M273" s="19"/>
      <c r="N273" s="9"/>
    </row>
    <row r="274" spans="2:14" ht="12.75" hidden="1">
      <c r="B274" s="13"/>
      <c r="C274" s="13"/>
      <c r="D274" s="13"/>
      <c r="E274" s="82"/>
      <c r="N274" s="9"/>
    </row>
    <row r="275" ht="12.75" hidden="1">
      <c r="N275" s="9"/>
    </row>
    <row r="276" spans="3:14" ht="15.75">
      <c r="C276" s="18"/>
      <c r="D276" s="18"/>
      <c r="E276" s="33"/>
      <c r="F276" s="33"/>
      <c r="G276" s="33"/>
      <c r="H276" s="33"/>
      <c r="I276" s="33"/>
      <c r="J276" s="33"/>
      <c r="K276" s="33"/>
      <c r="N276" s="9"/>
    </row>
    <row r="277" spans="2:14" ht="15.75">
      <c r="B277" s="18"/>
      <c r="C277" s="18"/>
      <c r="D277" s="18"/>
      <c r="E277" s="33"/>
      <c r="F277" s="33"/>
      <c r="G277" s="33"/>
      <c r="H277" s="33"/>
      <c r="I277" s="33"/>
      <c r="J277" s="33"/>
      <c r="K277" s="33"/>
      <c r="N277" s="9"/>
    </row>
    <row r="278" spans="2:14" ht="15.75">
      <c r="B278" s="18"/>
      <c r="C278" s="18"/>
      <c r="D278" s="18"/>
      <c r="E278" s="33"/>
      <c r="F278" s="33"/>
      <c r="G278" s="33"/>
      <c r="H278" s="33"/>
      <c r="I278" s="33"/>
      <c r="J278" s="33"/>
      <c r="K278" s="33"/>
      <c r="N278" s="9"/>
    </row>
    <row r="279" spans="12:13" ht="12.75">
      <c r="L279" s="7"/>
      <c r="M279" s="7"/>
    </row>
    <row r="280" spans="12:13" ht="12.75">
      <c r="L280" s="7"/>
      <c r="M280" s="7"/>
    </row>
    <row r="281" spans="1:13" ht="12.75">
      <c r="A281" s="13"/>
      <c r="B281" s="13"/>
      <c r="C281" s="169"/>
      <c r="D281" s="13"/>
      <c r="E281" s="13"/>
      <c r="F281" s="13"/>
      <c r="G281" s="13"/>
      <c r="H281" s="13"/>
      <c r="L281" s="7"/>
      <c r="M281" s="7"/>
    </row>
    <row r="282" spans="1:13" ht="12.75">
      <c r="A282" s="13"/>
      <c r="B282" s="13"/>
      <c r="C282" s="168"/>
      <c r="D282" s="11"/>
      <c r="E282" s="11"/>
      <c r="F282" s="13"/>
      <c r="G282" s="13"/>
      <c r="H282" s="13"/>
      <c r="L282" s="7"/>
      <c r="M282" s="7"/>
    </row>
    <row r="283" spans="1:13" ht="12.75">
      <c r="A283" s="13"/>
      <c r="B283" s="13"/>
      <c r="C283" s="168"/>
      <c r="D283" s="11"/>
      <c r="E283" s="11"/>
      <c r="F283" s="13"/>
      <c r="G283" s="13"/>
      <c r="H283" s="13"/>
      <c r="L283" s="7"/>
      <c r="M283" s="7"/>
    </row>
    <row r="284" spans="1:13" ht="12.75">
      <c r="A284" s="13"/>
      <c r="B284" s="13"/>
      <c r="C284" s="169"/>
      <c r="D284" s="13"/>
      <c r="E284" s="13"/>
      <c r="F284" s="13"/>
      <c r="G284" s="13"/>
      <c r="H284" s="13"/>
      <c r="L284" s="7"/>
      <c r="M284" s="7"/>
    </row>
    <row r="285" spans="3:13" ht="12.75">
      <c r="C285" s="13"/>
      <c r="D285" s="13"/>
      <c r="E285" s="13"/>
      <c r="F285" s="13"/>
      <c r="G285" s="13"/>
      <c r="L285" s="7"/>
      <c r="M285" s="7"/>
    </row>
    <row r="286" spans="12:13" ht="12.75">
      <c r="L286" s="7"/>
      <c r="M286" s="7"/>
    </row>
    <row r="287" spans="12:13" ht="12.75">
      <c r="L287" s="7"/>
      <c r="M287" s="7"/>
    </row>
    <row r="288" spans="12:13" ht="12.75">
      <c r="L288" s="7"/>
      <c r="M288" s="7"/>
    </row>
    <row r="289" spans="12:13" ht="12.75">
      <c r="L289" s="7"/>
      <c r="M289" s="7"/>
    </row>
    <row r="321" ht="12.75"/>
    <row r="323" ht="12.75"/>
    <row r="324" ht="12.75"/>
    <row r="325" ht="12.75"/>
    <row r="326" ht="12.75"/>
    <row r="327" ht="12.75"/>
    <row r="329" ht="12.75"/>
    <row r="330" ht="12.75"/>
    <row r="331" ht="12.75"/>
    <row r="340" ht="12.75"/>
    <row r="341" ht="12.75"/>
    <row r="342" ht="12.75"/>
    <row r="343" ht="12.75"/>
    <row r="344" ht="12.75"/>
    <row r="345" ht="12.75"/>
    <row r="346" ht="12.75"/>
    <row r="347" ht="12.75"/>
    <row r="349" ht="12.75"/>
    <row r="350" ht="12.75"/>
    <row r="351" ht="12.75"/>
    <row r="352" ht="12.75"/>
    <row r="355" ht="12.75"/>
    <row r="356" ht="12.75"/>
    <row r="357" ht="12.75"/>
    <row r="358" ht="12.75"/>
    <row r="359" ht="12.75"/>
    <row r="360" ht="12.75"/>
    <row r="361" ht="12.75"/>
    <row r="362" ht="12.75"/>
    <row r="363" ht="12.75"/>
    <row r="364" ht="12.75"/>
    <row r="365" ht="12.75"/>
    <row r="366" ht="12.75"/>
  </sheetData>
  <sheetProtection password="CD20" sheet="1" objects="1" scenarios="1" selectLockedCells="1"/>
  <protectedRanges>
    <protectedRange sqref="E1:F65536" name="Bereich1"/>
  </protectedRanges>
  <conditionalFormatting sqref="D282">
    <cfRule type="cellIs" priority="1" dxfId="0" operator="equal" stopIfTrue="1">
      <formula>"aufnehmen"</formula>
    </cfRule>
    <cfRule type="cellIs" priority="2" dxfId="1" operator="equal" stopIfTrue="1">
      <formula>"fördern"</formula>
    </cfRule>
    <cfRule type="cellIs" priority="3" dxfId="2" operator="equal" stopIfTrue="1">
      <formula>"nicht aufnehmen"</formula>
    </cfRule>
  </conditionalFormatting>
  <printOptions/>
  <pageMargins left="1.08" right="0.37" top="1.33" bottom="0.62" header="0.4921259845" footer="0.3"/>
  <pageSetup horizontalDpi="600" verticalDpi="600" orientation="portrait" paperSize="9" r:id="rId4"/>
  <rowBreaks count="3" manualBreakCount="3">
    <brk id="78" max="7" man="1"/>
    <brk id="148" max="7" man="1"/>
    <brk id="224" max="7" man="1"/>
  </rowBreaks>
  <colBreaks count="1" manualBreakCount="1">
    <brk id="16" max="65535" man="1"/>
  </colBreaks>
  <drawing r:id="rId3"/>
  <legacyDrawing r:id="rId2"/>
</worksheet>
</file>

<file path=xl/worksheets/sheet5.xml><?xml version="1.0" encoding="utf-8"?>
<worksheet xmlns="http://schemas.openxmlformats.org/spreadsheetml/2006/main" xmlns:r="http://schemas.openxmlformats.org/officeDocument/2006/relationships">
  <sheetPr codeName="Tabelle11"/>
  <dimension ref="A1:O289"/>
  <sheetViews>
    <sheetView zoomScaleSheetLayoutView="100" workbookViewId="0" topLeftCell="A1">
      <selection activeCell="G24" sqref="G24"/>
    </sheetView>
  </sheetViews>
  <sheetFormatPr defaultColWidth="11.421875" defaultRowHeight="12.75"/>
  <cols>
    <col min="1" max="1" width="2.7109375" style="7" customWidth="1"/>
    <col min="2" max="2" width="3.7109375" style="7" customWidth="1"/>
    <col min="3" max="3" width="22.57421875" style="7" customWidth="1"/>
    <col min="4" max="4" width="24.421875" style="7" customWidth="1"/>
    <col min="5" max="5" width="41.7109375" style="7" hidden="1" customWidth="1"/>
    <col min="6" max="6" width="69.00390625" style="7" hidden="1" customWidth="1"/>
    <col min="7" max="7" width="21.421875" style="7" customWidth="1"/>
    <col min="8" max="8" width="2.7109375" style="7" customWidth="1"/>
    <col min="9" max="9" width="4.7109375" style="7" customWidth="1"/>
    <col min="10" max="10" width="3.28125" style="7" customWidth="1"/>
    <col min="11" max="11" width="11.421875" style="7" customWidth="1"/>
    <col min="12" max="12" width="11.421875" style="8" customWidth="1"/>
    <col min="13" max="13" width="3.28125" style="8" customWidth="1"/>
    <col min="14" max="14" width="13.7109375" style="7" customWidth="1"/>
    <col min="15" max="15" width="11.421875" style="7" customWidth="1"/>
    <col min="16" max="16" width="2.7109375" style="7" customWidth="1"/>
    <col min="17" max="16384" width="11.421875" style="7" customWidth="1"/>
  </cols>
  <sheetData>
    <row r="1" spans="1:8" ht="15.75">
      <c r="A1" s="81"/>
      <c r="B1" s="80" t="s">
        <v>248</v>
      </c>
      <c r="C1" s="81"/>
      <c r="D1" s="81"/>
      <c r="E1" s="33"/>
      <c r="G1" s="46"/>
      <c r="H1" s="46"/>
    </row>
    <row r="2" spans="1:8" ht="12.75">
      <c r="A2" s="81"/>
      <c r="B2" s="81" t="s">
        <v>285</v>
      </c>
      <c r="C2" s="81"/>
      <c r="D2" s="81"/>
      <c r="E2" s="128"/>
      <c r="F2" s="10"/>
      <c r="G2" s="46"/>
      <c r="H2" s="46"/>
    </row>
    <row r="3" spans="5:6" ht="12.75">
      <c r="E3" s="128"/>
      <c r="F3" s="10"/>
    </row>
    <row r="4" spans="1:15" ht="15.75">
      <c r="A4" s="13"/>
      <c r="B4" s="72" t="s">
        <v>27</v>
      </c>
      <c r="C4" s="73"/>
      <c r="D4" s="73"/>
      <c r="E4" s="91"/>
      <c r="F4" s="22"/>
      <c r="G4" s="13"/>
      <c r="H4" s="13"/>
      <c r="I4" s="13"/>
      <c r="J4" s="13"/>
      <c r="K4" s="13"/>
      <c r="L4" s="11"/>
      <c r="M4" s="11"/>
      <c r="N4" s="9"/>
      <c r="O4" s="13"/>
    </row>
    <row r="5" spans="1:15" ht="15.75">
      <c r="A5" s="13"/>
      <c r="B5" s="74" t="s">
        <v>209</v>
      </c>
      <c r="C5" s="73"/>
      <c r="D5" s="73"/>
      <c r="E5" s="73"/>
      <c r="F5" s="73"/>
      <c r="G5" s="129"/>
      <c r="H5" s="13"/>
      <c r="I5" s="13"/>
      <c r="J5" s="13"/>
      <c r="K5" s="13"/>
      <c r="L5" s="11"/>
      <c r="M5" s="11"/>
      <c r="N5" s="9"/>
      <c r="O5" s="13"/>
    </row>
    <row r="6" spans="2:14" ht="12.75">
      <c r="B6" s="10" t="s">
        <v>210</v>
      </c>
      <c r="C6" s="10"/>
      <c r="D6" s="10"/>
      <c r="E6" s="82">
        <f>IF(E$8=F$7,5,IF(E$8=F$8,4,IF(E$8=F$9,3,IF(E$8=F$10,2,IF(E$8=F$11,1,0)))))</f>
        <v>0</v>
      </c>
      <c r="N6" s="9"/>
    </row>
    <row r="7" spans="2:6" ht="12.75">
      <c r="B7" s="13"/>
      <c r="F7" s="34" t="s">
        <v>80</v>
      </c>
    </row>
    <row r="8" spans="2:6" ht="12.75">
      <c r="B8" s="13"/>
      <c r="F8" s="34" t="s">
        <v>81</v>
      </c>
    </row>
    <row r="9" spans="2:13" ht="12.75">
      <c r="B9" s="13"/>
      <c r="E9" s="82"/>
      <c r="F9" s="34" t="s">
        <v>82</v>
      </c>
      <c r="L9" s="19"/>
      <c r="M9" s="19"/>
    </row>
    <row r="10" spans="2:13" ht="12.75">
      <c r="B10" s="13"/>
      <c r="E10" s="13"/>
      <c r="F10" s="34" t="s">
        <v>83</v>
      </c>
      <c r="L10" s="19"/>
      <c r="M10" s="20"/>
    </row>
    <row r="11" spans="2:13" ht="12.75" hidden="1">
      <c r="B11" s="13"/>
      <c r="E11" s="82"/>
      <c r="F11" s="34" t="s">
        <v>84</v>
      </c>
      <c r="L11" s="19"/>
      <c r="M11" s="19"/>
    </row>
    <row r="12" spans="2:13" ht="12.75" hidden="1">
      <c r="B12" s="13"/>
      <c r="F12" s="34" t="s">
        <v>85</v>
      </c>
      <c r="L12" s="19"/>
      <c r="M12" s="19"/>
    </row>
    <row r="13" spans="2:14" ht="12.75" hidden="1">
      <c r="B13" s="79"/>
      <c r="E13" s="82"/>
      <c r="L13" s="19"/>
      <c r="M13" s="19"/>
      <c r="N13" s="9"/>
    </row>
    <row r="14" spans="2:14" ht="12.75">
      <c r="B14" s="10" t="s">
        <v>211</v>
      </c>
      <c r="C14" s="10"/>
      <c r="D14" s="10"/>
      <c r="E14" s="82">
        <f>IF(E$8=F$7,5,IF(E$8=F$8,4,IF(E$8=F$9,3,IF(E$8=F$10,2,IF(E$8=F$11,1,0)))))</f>
        <v>0</v>
      </c>
      <c r="L14" s="19"/>
      <c r="M14" s="19"/>
      <c r="N14" s="9"/>
    </row>
    <row r="15" spans="2:14" ht="12.75">
      <c r="B15" s="27"/>
      <c r="E15" s="87"/>
      <c r="F15" s="25" t="s">
        <v>90</v>
      </c>
      <c r="L15" s="19"/>
      <c r="M15" s="19"/>
      <c r="N15" s="9"/>
    </row>
    <row r="16" spans="2:14" ht="12.75">
      <c r="B16" s="27"/>
      <c r="F16" s="25" t="s">
        <v>91</v>
      </c>
      <c r="L16" s="19"/>
      <c r="M16" s="19"/>
      <c r="N16" s="9"/>
    </row>
    <row r="17" spans="2:14" ht="12.75">
      <c r="B17" s="27"/>
      <c r="E17" s="82"/>
      <c r="F17" s="25" t="s">
        <v>92</v>
      </c>
      <c r="L17" s="19"/>
      <c r="M17" s="19"/>
      <c r="N17" s="9"/>
    </row>
    <row r="18" spans="2:14" ht="12.75">
      <c r="B18" s="27"/>
      <c r="E18" s="13"/>
      <c r="F18" s="25" t="s">
        <v>93</v>
      </c>
      <c r="L18" s="19"/>
      <c r="M18" s="19"/>
      <c r="N18" s="9"/>
    </row>
    <row r="19" spans="2:14" ht="12.75" hidden="1">
      <c r="B19" s="27"/>
      <c r="E19" s="82"/>
      <c r="F19" s="25" t="s">
        <v>94</v>
      </c>
      <c r="L19" s="19"/>
      <c r="M19" s="19"/>
      <c r="N19" s="9"/>
    </row>
    <row r="20" spans="2:14" ht="12.75" hidden="1">
      <c r="B20" s="27"/>
      <c r="F20" s="25" t="s">
        <v>95</v>
      </c>
      <c r="L20" s="19"/>
      <c r="M20" s="19"/>
      <c r="N20" s="9"/>
    </row>
    <row r="21" spans="2:14" ht="12.75" hidden="1">
      <c r="B21" s="13"/>
      <c r="C21" s="13"/>
      <c r="D21" s="13"/>
      <c r="E21" s="82"/>
      <c r="L21" s="19"/>
      <c r="M21" s="19"/>
      <c r="N21" s="9"/>
    </row>
    <row r="22" spans="2:14" ht="12.75">
      <c r="B22" s="22" t="s">
        <v>213</v>
      </c>
      <c r="C22" s="22"/>
      <c r="D22" s="10"/>
      <c r="E22" s="82">
        <f>IF(E$8=F$7,5,IF(E$8=F$8,4,IF(E$8=F$9,3,IF(E$8=F$10,2,IF(E$8=F$11,1,0)))))</f>
        <v>0</v>
      </c>
      <c r="L22" s="19"/>
      <c r="M22" s="19"/>
      <c r="N22" s="9"/>
    </row>
    <row r="23" spans="2:14" ht="12.75">
      <c r="B23" s="27"/>
      <c r="D23" s="21"/>
      <c r="E23" s="87"/>
      <c r="F23" s="21" t="s">
        <v>114</v>
      </c>
      <c r="L23" s="19"/>
      <c r="M23" s="19"/>
      <c r="N23" s="9"/>
    </row>
    <row r="24" spans="2:14" ht="12.75">
      <c r="B24" s="27"/>
      <c r="F24" s="21" t="s">
        <v>115</v>
      </c>
      <c r="L24" s="19"/>
      <c r="M24" s="19"/>
      <c r="N24" s="9"/>
    </row>
    <row r="25" spans="2:14" ht="12.75">
      <c r="B25" s="27"/>
      <c r="E25" s="82"/>
      <c r="F25" s="21" t="s">
        <v>116</v>
      </c>
      <c r="L25" s="19"/>
      <c r="M25" s="19"/>
      <c r="N25" s="9"/>
    </row>
    <row r="26" spans="2:14" ht="12.75">
      <c r="B26" s="27"/>
      <c r="E26" s="13"/>
      <c r="F26" s="21" t="s">
        <v>117</v>
      </c>
      <c r="L26" s="19"/>
      <c r="M26" s="19"/>
      <c r="N26" s="9"/>
    </row>
    <row r="27" spans="2:14" ht="12.75" hidden="1">
      <c r="B27" s="27"/>
      <c r="E27" s="82"/>
      <c r="F27" s="21" t="s">
        <v>118</v>
      </c>
      <c r="L27" s="19"/>
      <c r="M27" s="19"/>
      <c r="N27" s="9"/>
    </row>
    <row r="28" spans="2:14" ht="12.75" hidden="1">
      <c r="B28" s="27"/>
      <c r="F28" s="21" t="s">
        <v>119</v>
      </c>
      <c r="L28" s="19"/>
      <c r="M28" s="19"/>
      <c r="N28" s="9"/>
    </row>
    <row r="29" spans="2:14" ht="12.75" hidden="1">
      <c r="B29" s="13"/>
      <c r="C29" s="13"/>
      <c r="D29" s="13"/>
      <c r="E29" s="82"/>
      <c r="L29" s="19"/>
      <c r="M29" s="19"/>
      <c r="N29" s="9"/>
    </row>
    <row r="30" spans="2:14" ht="12.75">
      <c r="B30" s="22" t="s">
        <v>212</v>
      </c>
      <c r="C30" s="22"/>
      <c r="D30" s="10"/>
      <c r="E30" s="82">
        <f>IF(E$8=F$7,5,IF(E$8=F$8,4,IF(E$8=F$9,3,IF(E$8=F$10,2,IF(E$8=F$11,1,0)))))</f>
        <v>0</v>
      </c>
      <c r="L30" s="19"/>
      <c r="M30" s="19"/>
      <c r="N30" s="9"/>
    </row>
    <row r="31" spans="2:14" ht="12.75">
      <c r="B31" s="27"/>
      <c r="E31" s="87"/>
      <c r="F31" s="7" t="s">
        <v>102</v>
      </c>
      <c r="L31" s="19"/>
      <c r="M31" s="19"/>
      <c r="N31" s="9"/>
    </row>
    <row r="32" spans="2:14" ht="12.75">
      <c r="B32" s="27"/>
      <c r="F32" s="7" t="s">
        <v>103</v>
      </c>
      <c r="L32" s="19"/>
      <c r="M32" s="19"/>
      <c r="N32" s="9"/>
    </row>
    <row r="33" spans="2:14" ht="12.75">
      <c r="B33" s="27"/>
      <c r="E33" s="82"/>
      <c r="F33" s="7" t="s">
        <v>104</v>
      </c>
      <c r="L33" s="19"/>
      <c r="M33" s="19"/>
      <c r="N33" s="9"/>
    </row>
    <row r="34" spans="2:14" ht="12.75">
      <c r="B34" s="27"/>
      <c r="E34" s="13"/>
      <c r="F34" s="7" t="s">
        <v>105</v>
      </c>
      <c r="L34" s="19"/>
      <c r="M34" s="19"/>
      <c r="N34" s="9"/>
    </row>
    <row r="35" spans="2:14" ht="12.75" hidden="1">
      <c r="B35" s="27"/>
      <c r="E35" s="82"/>
      <c r="F35" s="7" t="s">
        <v>106</v>
      </c>
      <c r="L35" s="19"/>
      <c r="M35" s="19"/>
      <c r="N35" s="9"/>
    </row>
    <row r="36" spans="2:14" ht="12.75" hidden="1">
      <c r="B36" s="27"/>
      <c r="F36" s="7" t="s">
        <v>107</v>
      </c>
      <c r="L36" s="19"/>
      <c r="M36" s="19"/>
      <c r="N36" s="9"/>
    </row>
    <row r="37" spans="2:14" ht="12.75" hidden="1">
      <c r="B37" s="13"/>
      <c r="C37" s="13"/>
      <c r="D37" s="13"/>
      <c r="E37" s="82"/>
      <c r="L37" s="19"/>
      <c r="M37" s="19"/>
      <c r="N37" s="9"/>
    </row>
    <row r="38" spans="2:14" ht="12.75">
      <c r="B38" s="22" t="s">
        <v>215</v>
      </c>
      <c r="C38" s="22"/>
      <c r="D38" s="22"/>
      <c r="E38" s="82">
        <f>IF(E$8=F$7,5,IF(E$8=F$8,4,IF(E$8=F$9,3,IF(E$8=F$10,2,IF(E$8=F$11,1,0)))))</f>
        <v>0</v>
      </c>
      <c r="L38" s="19"/>
      <c r="M38" s="19"/>
      <c r="N38" s="9"/>
    </row>
    <row r="39" spans="2:14" ht="12.75">
      <c r="B39" s="27"/>
      <c r="D39" s="13"/>
      <c r="E39" s="87"/>
      <c r="F39" s="13" t="s">
        <v>96</v>
      </c>
      <c r="L39" s="19"/>
      <c r="M39" s="19"/>
      <c r="N39" s="9"/>
    </row>
    <row r="40" spans="2:14" ht="12.75">
      <c r="B40" s="27"/>
      <c r="F40" s="13" t="s">
        <v>97</v>
      </c>
      <c r="L40" s="19"/>
      <c r="M40" s="19"/>
      <c r="N40" s="9"/>
    </row>
    <row r="41" spans="2:13" ht="12.75">
      <c r="B41" s="27"/>
      <c r="E41" s="82"/>
      <c r="F41" s="13" t="s">
        <v>98</v>
      </c>
      <c r="L41" s="19"/>
      <c r="M41" s="19"/>
    </row>
    <row r="42" spans="2:14" ht="12.75">
      <c r="B42" s="27"/>
      <c r="E42" s="13"/>
      <c r="F42" s="13" t="s">
        <v>99</v>
      </c>
      <c r="L42" s="19"/>
      <c r="M42" s="19"/>
      <c r="N42" s="9"/>
    </row>
    <row r="43" spans="2:14" ht="12.75" hidden="1">
      <c r="B43" s="27"/>
      <c r="E43" s="82"/>
      <c r="F43" s="7" t="s">
        <v>100</v>
      </c>
      <c r="L43" s="19"/>
      <c r="M43" s="19"/>
      <c r="N43" s="9"/>
    </row>
    <row r="44" spans="2:14" ht="12.75" hidden="1">
      <c r="B44" s="27"/>
      <c r="F44" s="7" t="s">
        <v>101</v>
      </c>
      <c r="L44" s="19"/>
      <c r="M44" s="19"/>
      <c r="N44" s="9"/>
    </row>
    <row r="45" spans="2:14" ht="12.75" hidden="1">
      <c r="B45" s="13"/>
      <c r="C45" s="13"/>
      <c r="D45" s="13"/>
      <c r="E45" s="82"/>
      <c r="L45" s="19"/>
      <c r="M45" s="19"/>
      <c r="N45" s="9"/>
    </row>
    <row r="46" spans="2:14" ht="12.75">
      <c r="B46" s="22" t="s">
        <v>214</v>
      </c>
      <c r="C46" s="22"/>
      <c r="D46" s="22"/>
      <c r="E46" s="82">
        <f>IF(E$8=F$7,5,IF(E$8=F$8,4,IF(E$8=F$9,3,IF(E$8=F$10,2,IF(E$8=F$11,1,0)))))</f>
        <v>0</v>
      </c>
      <c r="L46" s="19"/>
      <c r="M46" s="19"/>
      <c r="N46" s="9"/>
    </row>
    <row r="47" spans="2:14" ht="12.75">
      <c r="B47" s="27"/>
      <c r="E47" s="87"/>
      <c r="F47" s="7" t="s">
        <v>108</v>
      </c>
      <c r="L47" s="19"/>
      <c r="M47" s="19"/>
      <c r="N47" s="9"/>
    </row>
    <row r="48" spans="2:14" ht="12.75">
      <c r="B48" s="27"/>
      <c r="F48" s="7" t="s">
        <v>109</v>
      </c>
      <c r="L48" s="19"/>
      <c r="M48" s="19"/>
      <c r="N48" s="9"/>
    </row>
    <row r="49" spans="2:14" ht="12.75">
      <c r="B49" s="27"/>
      <c r="E49" s="82"/>
      <c r="F49" s="7" t="s">
        <v>110</v>
      </c>
      <c r="L49" s="19"/>
      <c r="M49" s="19"/>
      <c r="N49" s="9"/>
    </row>
    <row r="50" spans="2:14" ht="12.75">
      <c r="B50" s="27"/>
      <c r="E50" s="13"/>
      <c r="F50" s="7" t="s">
        <v>111</v>
      </c>
      <c r="L50" s="19"/>
      <c r="M50" s="19"/>
      <c r="N50" s="9"/>
    </row>
    <row r="51" spans="2:14" ht="12.75" hidden="1">
      <c r="B51" s="27"/>
      <c r="E51" s="82"/>
      <c r="F51" s="7" t="s">
        <v>112</v>
      </c>
      <c r="L51" s="19"/>
      <c r="M51" s="19"/>
      <c r="N51" s="9"/>
    </row>
    <row r="52" spans="2:14" ht="12.75" hidden="1">
      <c r="B52" s="27"/>
      <c r="F52" s="7" t="s">
        <v>113</v>
      </c>
      <c r="L52" s="19"/>
      <c r="M52" s="19"/>
      <c r="N52" s="9"/>
    </row>
    <row r="53" spans="2:14" ht="12.75" hidden="1">
      <c r="B53" s="27"/>
      <c r="C53" s="27"/>
      <c r="D53" s="27"/>
      <c r="E53" s="82"/>
      <c r="L53" s="19"/>
      <c r="M53" s="19"/>
      <c r="N53" s="9"/>
    </row>
    <row r="54" spans="2:14" ht="12.75">
      <c r="B54" s="75" t="s">
        <v>216</v>
      </c>
      <c r="C54" s="27"/>
      <c r="D54" s="27"/>
      <c r="E54" s="82">
        <f>IF(E$8=F$7,5,IF(E$8=F$8,4,IF(E$8=F$9,3,IF(E$8=F$10,2,IF(E$8=F$11,1,0)))))</f>
        <v>0</v>
      </c>
      <c r="L54" s="19"/>
      <c r="M54" s="19"/>
      <c r="N54" s="9"/>
    </row>
    <row r="55" spans="2:14" ht="12.75">
      <c r="B55" s="27"/>
      <c r="C55" s="27"/>
      <c r="D55" s="27"/>
      <c r="E55" s="87"/>
      <c r="F55" s="7" t="s">
        <v>49</v>
      </c>
      <c r="L55" s="19"/>
      <c r="M55" s="19"/>
      <c r="N55" s="9"/>
    </row>
    <row r="56" spans="2:14" ht="12.75">
      <c r="B56" s="27"/>
      <c r="C56" s="27"/>
      <c r="F56" s="7" t="s">
        <v>50</v>
      </c>
      <c r="L56" s="19"/>
      <c r="M56" s="19"/>
      <c r="N56" s="9"/>
    </row>
    <row r="57" spans="2:14" ht="12.75">
      <c r="B57" s="27"/>
      <c r="C57" s="27"/>
      <c r="E57" s="82"/>
      <c r="F57" s="7" t="s">
        <v>51</v>
      </c>
      <c r="L57" s="19"/>
      <c r="M57" s="19"/>
      <c r="N57" s="9"/>
    </row>
    <row r="58" spans="2:14" ht="12.75">
      <c r="B58" s="27"/>
      <c r="C58" s="27"/>
      <c r="E58" s="13"/>
      <c r="F58" s="13" t="s">
        <v>52</v>
      </c>
      <c r="L58" s="19"/>
      <c r="M58" s="19"/>
      <c r="N58" s="9"/>
    </row>
    <row r="59" spans="2:14" ht="12.75" hidden="1">
      <c r="B59" s="27"/>
      <c r="C59" s="27"/>
      <c r="E59" s="82"/>
      <c r="F59" s="13" t="s">
        <v>53</v>
      </c>
      <c r="L59" s="19"/>
      <c r="M59" s="19"/>
      <c r="N59" s="9"/>
    </row>
    <row r="60" spans="2:14" ht="12.75" hidden="1">
      <c r="B60" s="27"/>
      <c r="C60" s="27"/>
      <c r="F60" s="13" t="s">
        <v>54</v>
      </c>
      <c r="L60" s="19"/>
      <c r="M60" s="19"/>
      <c r="N60" s="9"/>
    </row>
    <row r="61" spans="2:14" ht="12.75" hidden="1">
      <c r="B61" s="27"/>
      <c r="C61" s="27"/>
      <c r="D61" s="27"/>
      <c r="E61" s="82"/>
      <c r="L61" s="19"/>
      <c r="M61" s="19"/>
      <c r="N61" s="9"/>
    </row>
    <row r="62" spans="2:14" ht="15">
      <c r="B62" s="76" t="s">
        <v>217</v>
      </c>
      <c r="C62" s="27"/>
      <c r="D62" s="27"/>
      <c r="G62" s="129"/>
      <c r="L62" s="19"/>
      <c r="M62" s="19"/>
      <c r="N62" s="9"/>
    </row>
    <row r="63" spans="2:14" ht="12.75">
      <c r="B63" s="22" t="s">
        <v>218</v>
      </c>
      <c r="C63" s="22"/>
      <c r="D63" s="22"/>
      <c r="E63" s="82">
        <f>IF(E$8=F$7,5,IF(E$8=F$8,4,IF(E$8=F$9,3,IF(E$8=F$10,2,IF(E$8=F$11,1,0)))))</f>
        <v>0</v>
      </c>
      <c r="L63" s="19"/>
      <c r="M63" s="19"/>
      <c r="N63" s="9"/>
    </row>
    <row r="64" spans="2:14" ht="12.75">
      <c r="B64" s="27"/>
      <c r="E64" s="87"/>
      <c r="F64" s="7" t="s">
        <v>49</v>
      </c>
      <c r="L64" s="19"/>
      <c r="M64" s="19"/>
      <c r="N64" s="9"/>
    </row>
    <row r="65" spans="2:14" ht="12.75">
      <c r="B65" s="27"/>
      <c r="F65" s="7" t="s">
        <v>50</v>
      </c>
      <c r="L65" s="19"/>
      <c r="M65" s="19"/>
      <c r="N65" s="9"/>
    </row>
    <row r="66" spans="2:14" ht="12.75">
      <c r="B66" s="27"/>
      <c r="E66" s="82"/>
      <c r="F66" s="7" t="s">
        <v>51</v>
      </c>
      <c r="L66" s="19"/>
      <c r="M66" s="19"/>
      <c r="N66" s="9"/>
    </row>
    <row r="67" spans="2:14" ht="12.75">
      <c r="B67" s="27"/>
      <c r="E67" s="13"/>
      <c r="F67" s="13" t="s">
        <v>52</v>
      </c>
      <c r="L67" s="19"/>
      <c r="M67" s="19"/>
      <c r="N67" s="9"/>
    </row>
    <row r="68" spans="2:14" ht="12.75" hidden="1">
      <c r="B68" s="27"/>
      <c r="E68" s="82"/>
      <c r="F68" s="13" t="s">
        <v>53</v>
      </c>
      <c r="L68" s="19"/>
      <c r="M68" s="19"/>
      <c r="N68" s="9"/>
    </row>
    <row r="69" spans="2:14" ht="12.75" hidden="1">
      <c r="B69" s="27"/>
      <c r="F69" s="13" t="s">
        <v>54</v>
      </c>
      <c r="L69" s="19"/>
      <c r="M69" s="19"/>
      <c r="N69" s="9"/>
    </row>
    <row r="70" spans="2:14" ht="12.75" hidden="1">
      <c r="B70" s="13"/>
      <c r="C70" s="13"/>
      <c r="D70" s="13"/>
      <c r="E70" s="82"/>
      <c r="L70" s="19"/>
      <c r="M70" s="19"/>
      <c r="N70" s="9"/>
    </row>
    <row r="71" spans="2:14" ht="12.75">
      <c r="B71" s="22" t="s">
        <v>219</v>
      </c>
      <c r="C71" s="22"/>
      <c r="D71" s="22"/>
      <c r="E71" s="82">
        <f>IF(E$8=F$7,5,IF(E$8=F$8,4,IF(E$8=F$9,3,IF(E$8=F$10,2,IF(E$8=F$11,1,0)))))</f>
        <v>0</v>
      </c>
      <c r="L71" s="19"/>
      <c r="M71" s="19"/>
      <c r="N71" s="9"/>
    </row>
    <row r="72" spans="2:14" ht="12.75">
      <c r="B72" s="27"/>
      <c r="E72" s="87"/>
      <c r="F72" s="7" t="s">
        <v>49</v>
      </c>
      <c r="L72" s="19"/>
      <c r="M72" s="19"/>
      <c r="N72" s="9"/>
    </row>
    <row r="73" spans="2:14" ht="12.75">
      <c r="B73" s="27"/>
      <c r="F73" s="7" t="s">
        <v>50</v>
      </c>
      <c r="L73" s="19"/>
      <c r="M73" s="19"/>
      <c r="N73" s="9"/>
    </row>
    <row r="74" spans="2:14" ht="12.75">
      <c r="B74" s="27"/>
      <c r="E74" s="82"/>
      <c r="F74" s="7" t="s">
        <v>51</v>
      </c>
      <c r="L74" s="19"/>
      <c r="M74" s="19"/>
      <c r="N74" s="9"/>
    </row>
    <row r="75" spans="2:14" ht="12.75">
      <c r="B75" s="27"/>
      <c r="E75" s="13"/>
      <c r="F75" s="13" t="s">
        <v>52</v>
      </c>
      <c r="L75" s="19"/>
      <c r="M75" s="19"/>
      <c r="N75" s="9"/>
    </row>
    <row r="76" spans="2:14" ht="12.75" hidden="1">
      <c r="B76" s="27"/>
      <c r="E76" s="82"/>
      <c r="F76" s="13" t="s">
        <v>53</v>
      </c>
      <c r="L76" s="19"/>
      <c r="M76" s="19"/>
      <c r="N76" s="9"/>
    </row>
    <row r="77" spans="2:14" ht="12.75" hidden="1">
      <c r="B77" s="27"/>
      <c r="F77" s="13" t="s">
        <v>54</v>
      </c>
      <c r="L77" s="19"/>
      <c r="M77" s="19"/>
      <c r="N77" s="9"/>
    </row>
    <row r="78" spans="2:14" ht="12.75" hidden="1">
      <c r="B78" s="13"/>
      <c r="C78" s="13"/>
      <c r="D78" s="13"/>
      <c r="E78" s="82"/>
      <c r="H78" s="7" t="s">
        <v>35</v>
      </c>
      <c r="L78" s="19"/>
      <c r="M78" s="19"/>
      <c r="N78" s="9"/>
    </row>
    <row r="79" spans="2:14" ht="12.75">
      <c r="B79" s="22" t="s">
        <v>220</v>
      </c>
      <c r="C79" s="22"/>
      <c r="D79" s="22"/>
      <c r="E79" s="82">
        <f>IF(E$8=F$7,5,IF(E$8=F$8,4,IF(E$8=F$9,3,IF(E$8=F$10,2,IF(E$8=F$11,1,0)))))</f>
        <v>0</v>
      </c>
      <c r="L79" s="19"/>
      <c r="M79" s="19"/>
      <c r="N79" s="9"/>
    </row>
    <row r="80" spans="2:14" ht="12.75">
      <c r="B80" s="27"/>
      <c r="D80" s="13"/>
      <c r="E80" s="87"/>
      <c r="F80" s="13" t="s">
        <v>49</v>
      </c>
      <c r="L80" s="19"/>
      <c r="M80" s="19"/>
      <c r="N80" s="9"/>
    </row>
    <row r="81" spans="2:14" ht="12.75">
      <c r="B81" s="27"/>
      <c r="F81" s="13" t="s">
        <v>50</v>
      </c>
      <c r="L81" s="19"/>
      <c r="M81" s="19"/>
      <c r="N81" s="9"/>
    </row>
    <row r="82" spans="2:14" ht="12.75">
      <c r="B82" s="27"/>
      <c r="E82" s="82"/>
      <c r="F82" s="13" t="s">
        <v>51</v>
      </c>
      <c r="L82" s="19"/>
      <c r="M82" s="19"/>
      <c r="N82" s="9"/>
    </row>
    <row r="83" spans="2:14" ht="12.75">
      <c r="B83" s="27"/>
      <c r="E83" s="13"/>
      <c r="F83" s="13" t="s">
        <v>52</v>
      </c>
      <c r="L83" s="19"/>
      <c r="M83" s="19"/>
      <c r="N83" s="9"/>
    </row>
    <row r="84" spans="2:14" ht="12.75" hidden="1">
      <c r="B84" s="27"/>
      <c r="E84" s="82"/>
      <c r="F84" s="13" t="s">
        <v>53</v>
      </c>
      <c r="L84" s="19"/>
      <c r="M84" s="19"/>
      <c r="N84" s="9"/>
    </row>
    <row r="85" spans="2:14" ht="12.75" hidden="1">
      <c r="B85" s="27"/>
      <c r="F85" s="13" t="s">
        <v>54</v>
      </c>
      <c r="L85" s="19"/>
      <c r="M85" s="19"/>
      <c r="N85" s="9"/>
    </row>
    <row r="86" spans="2:14" ht="12.75" hidden="1">
      <c r="B86" s="13"/>
      <c r="C86" s="13"/>
      <c r="D86" s="13"/>
      <c r="E86" s="82"/>
      <c r="L86" s="19"/>
      <c r="M86" s="19"/>
      <c r="N86" s="9"/>
    </row>
    <row r="87" spans="2:14" ht="15">
      <c r="B87" s="77" t="s">
        <v>222</v>
      </c>
      <c r="C87" s="13"/>
      <c r="D87" s="13"/>
      <c r="G87" s="129"/>
      <c r="L87" s="19"/>
      <c r="M87" s="19"/>
      <c r="N87" s="9"/>
    </row>
    <row r="88" spans="2:14" ht="12.75">
      <c r="B88" s="22" t="s">
        <v>221</v>
      </c>
      <c r="C88" s="22"/>
      <c r="D88" s="22"/>
      <c r="E88" s="82">
        <f>IF(E$8=F$7,5,IF(E$8=F$8,4,IF(E$8=F$9,3,IF(E$8=F$10,2,IF(E$8=F$11,1,0)))))</f>
        <v>0</v>
      </c>
      <c r="L88" s="19"/>
      <c r="M88" s="19"/>
      <c r="N88" s="9"/>
    </row>
    <row r="89" spans="2:14" ht="12.75">
      <c r="B89" s="27"/>
      <c r="D89" s="21"/>
      <c r="E89" s="87"/>
      <c r="F89" s="21" t="s">
        <v>120</v>
      </c>
      <c r="L89" s="19"/>
      <c r="M89" s="19"/>
      <c r="N89" s="9"/>
    </row>
    <row r="90" spans="2:14" ht="12.75">
      <c r="B90" s="27"/>
      <c r="F90" s="21" t="s">
        <v>121</v>
      </c>
      <c r="L90" s="19"/>
      <c r="M90" s="19"/>
      <c r="N90" s="9"/>
    </row>
    <row r="91" spans="2:14" ht="12.75">
      <c r="B91" s="27"/>
      <c r="E91" s="82"/>
      <c r="F91" s="21" t="s">
        <v>122</v>
      </c>
      <c r="L91" s="19"/>
      <c r="M91" s="19"/>
      <c r="N91" s="9"/>
    </row>
    <row r="92" spans="2:14" ht="12.75">
      <c r="B92" s="27"/>
      <c r="E92" s="13"/>
      <c r="F92" s="21" t="s">
        <v>123</v>
      </c>
      <c r="L92" s="19"/>
      <c r="M92" s="19"/>
      <c r="N92" s="9"/>
    </row>
    <row r="93" spans="2:14" ht="12.75" hidden="1">
      <c r="B93" s="27"/>
      <c r="E93" s="82"/>
      <c r="F93" s="21" t="s">
        <v>124</v>
      </c>
      <c r="L93" s="19"/>
      <c r="M93" s="19"/>
      <c r="N93" s="9"/>
    </row>
    <row r="94" spans="2:14" ht="12.75" hidden="1">
      <c r="B94" s="27"/>
      <c r="F94" s="21" t="s">
        <v>125</v>
      </c>
      <c r="L94" s="19"/>
      <c r="M94" s="19"/>
      <c r="N94" s="9"/>
    </row>
    <row r="95" spans="2:14" ht="12.75" hidden="1">
      <c r="B95" s="13"/>
      <c r="C95" s="13"/>
      <c r="D95" s="13"/>
      <c r="E95" s="82"/>
      <c r="L95" s="19"/>
      <c r="M95" s="19"/>
      <c r="N95" s="9"/>
    </row>
    <row r="96" spans="2:14" ht="12.75">
      <c r="B96" s="22" t="s">
        <v>223</v>
      </c>
      <c r="C96" s="13"/>
      <c r="D96" s="13"/>
      <c r="E96" s="82">
        <f>IF(E$8=F$7,5,IF(E$8=F$8,4,IF(E$8=F$9,3,IF(E$8=F$10,2,IF(E$8=F$11,1,0)))))</f>
        <v>0</v>
      </c>
      <c r="L96" s="19"/>
      <c r="M96" s="19"/>
      <c r="N96" s="9"/>
    </row>
    <row r="97" spans="2:14" ht="12.75">
      <c r="B97" s="27"/>
      <c r="C97" s="27"/>
      <c r="D97" s="27"/>
      <c r="E97" s="87"/>
      <c r="F97" s="13" t="s">
        <v>49</v>
      </c>
      <c r="L97" s="19"/>
      <c r="M97" s="19"/>
      <c r="N97" s="9"/>
    </row>
    <row r="98" spans="2:14" ht="12.75">
      <c r="B98" s="27"/>
      <c r="C98" s="27"/>
      <c r="F98" s="13" t="s">
        <v>50</v>
      </c>
      <c r="L98" s="19"/>
      <c r="M98" s="19"/>
      <c r="N98" s="9"/>
    </row>
    <row r="99" spans="2:14" ht="12.75">
      <c r="B99" s="27"/>
      <c r="C99" s="27"/>
      <c r="E99" s="82"/>
      <c r="F99" s="13" t="s">
        <v>51</v>
      </c>
      <c r="L99" s="19"/>
      <c r="M99" s="19"/>
      <c r="N99" s="9"/>
    </row>
    <row r="100" spans="2:14" ht="12.75">
      <c r="B100" s="27"/>
      <c r="C100" s="27"/>
      <c r="E100" s="13"/>
      <c r="F100" s="13" t="s">
        <v>52</v>
      </c>
      <c r="L100" s="19"/>
      <c r="M100" s="19"/>
      <c r="N100" s="9"/>
    </row>
    <row r="101" spans="2:14" ht="12.75" hidden="1">
      <c r="B101" s="27"/>
      <c r="C101" s="27"/>
      <c r="E101" s="82"/>
      <c r="F101" s="13" t="s">
        <v>53</v>
      </c>
      <c r="L101" s="19"/>
      <c r="M101" s="19"/>
      <c r="N101" s="9"/>
    </row>
    <row r="102" spans="2:14" ht="12.75" hidden="1">
      <c r="B102" s="27"/>
      <c r="C102" s="27"/>
      <c r="F102" s="13" t="s">
        <v>54</v>
      </c>
      <c r="L102" s="19"/>
      <c r="M102" s="19"/>
      <c r="N102" s="9"/>
    </row>
    <row r="103" spans="2:14" ht="12.75" hidden="1">
      <c r="B103" s="13"/>
      <c r="C103" s="13"/>
      <c r="D103" s="13"/>
      <c r="E103" s="82"/>
      <c r="L103" s="19"/>
      <c r="M103" s="19"/>
      <c r="N103" s="9"/>
    </row>
    <row r="104" spans="2:14" ht="15">
      <c r="B104" s="77" t="s">
        <v>224</v>
      </c>
      <c r="C104" s="13"/>
      <c r="D104" s="13"/>
      <c r="G104" s="129"/>
      <c r="L104" s="19"/>
      <c r="M104" s="19"/>
      <c r="N104" s="9"/>
    </row>
    <row r="105" spans="2:14" ht="12.75">
      <c r="B105" s="22" t="s">
        <v>152</v>
      </c>
      <c r="C105" s="22" t="s">
        <v>291</v>
      </c>
      <c r="D105" s="13"/>
      <c r="E105" s="82">
        <f>IF(E$8=F$7,5,IF(E$8=F$8,4,IF(E$8=F$9,3,IF(E$8=F$10,2,IF(E$8=F$11,1,0)))))</f>
        <v>0</v>
      </c>
      <c r="L105" s="19"/>
      <c r="M105" s="19"/>
      <c r="N105" s="9"/>
    </row>
    <row r="106" spans="2:14" ht="12.75">
      <c r="B106" s="27"/>
      <c r="C106" s="27"/>
      <c r="D106" s="27"/>
      <c r="E106" s="87"/>
      <c r="F106" s="7" t="s">
        <v>330</v>
      </c>
      <c r="L106" s="19"/>
      <c r="M106" s="19"/>
      <c r="N106" s="9"/>
    </row>
    <row r="107" spans="2:14" ht="12.75">
      <c r="B107" s="27"/>
      <c r="C107" s="27"/>
      <c r="F107" s="7" t="s">
        <v>331</v>
      </c>
      <c r="L107" s="19"/>
      <c r="M107" s="19"/>
      <c r="N107" s="9"/>
    </row>
    <row r="108" spans="2:14" ht="12.75">
      <c r="B108" s="27"/>
      <c r="C108" s="27"/>
      <c r="E108" s="82"/>
      <c r="F108" s="7" t="s">
        <v>332</v>
      </c>
      <c r="L108" s="19"/>
      <c r="M108" s="19"/>
      <c r="N108" s="9"/>
    </row>
    <row r="109" spans="2:14" ht="12.75">
      <c r="B109" s="27"/>
      <c r="C109" s="27"/>
      <c r="E109" s="13"/>
      <c r="F109" s="7" t="s">
        <v>333</v>
      </c>
      <c r="L109" s="19"/>
      <c r="M109" s="19"/>
      <c r="N109" s="9"/>
    </row>
    <row r="110" spans="2:14" ht="12.75">
      <c r="B110" s="27"/>
      <c r="C110" s="27"/>
      <c r="E110" s="82"/>
      <c r="F110" s="7" t="s">
        <v>334</v>
      </c>
      <c r="L110" s="19"/>
      <c r="M110" s="19"/>
      <c r="N110" s="9"/>
    </row>
    <row r="111" spans="2:14" ht="12.75" hidden="1">
      <c r="B111" s="27"/>
      <c r="C111" s="27"/>
      <c r="F111" s="7" t="s">
        <v>335</v>
      </c>
      <c r="L111" s="19"/>
      <c r="M111" s="19"/>
      <c r="N111" s="9"/>
    </row>
    <row r="112" spans="2:14" ht="12.75" hidden="1">
      <c r="B112" s="13"/>
      <c r="C112" s="13"/>
      <c r="D112" s="13"/>
      <c r="E112" s="82"/>
      <c r="L112" s="19"/>
      <c r="M112" s="19"/>
      <c r="N112" s="9"/>
    </row>
    <row r="113" spans="2:14" ht="12.75" hidden="1">
      <c r="B113" s="13"/>
      <c r="C113" s="13"/>
      <c r="D113" s="13"/>
      <c r="E113" s="82"/>
      <c r="L113" s="19"/>
      <c r="M113" s="19"/>
      <c r="N113" s="9"/>
    </row>
    <row r="114" spans="2:14" ht="15.75">
      <c r="B114" s="72" t="s">
        <v>48</v>
      </c>
      <c r="C114" s="73"/>
      <c r="D114" s="73"/>
      <c r="E114" s="10"/>
      <c r="F114" s="10"/>
      <c r="G114" s="10"/>
      <c r="H114" s="10"/>
      <c r="I114" s="10"/>
      <c r="J114" s="10"/>
      <c r="K114" s="10"/>
      <c r="L114" s="23"/>
      <c r="M114" s="23"/>
      <c r="N114" s="9"/>
    </row>
    <row r="115" spans="2:14" ht="15">
      <c r="B115" s="77" t="s">
        <v>225</v>
      </c>
      <c r="C115" s="13"/>
      <c r="D115" s="13"/>
      <c r="G115" s="129"/>
      <c r="L115" s="19"/>
      <c r="M115" s="19"/>
      <c r="N115" s="9"/>
    </row>
    <row r="116" spans="2:14" ht="12.75">
      <c r="B116" s="22" t="s">
        <v>226</v>
      </c>
      <c r="C116" s="22"/>
      <c r="D116" s="22"/>
      <c r="E116" s="82">
        <f>IF(E$8=F$7,5,IF(E$8=F$8,4,IF(E$8=F$9,3,IF(E$8=F$10,2,IF(E$8=F$11,1,0)))))</f>
        <v>0</v>
      </c>
      <c r="L116" s="19"/>
      <c r="M116" s="19"/>
      <c r="N116" s="9"/>
    </row>
    <row r="117" spans="2:14" ht="12.75">
      <c r="B117" s="78"/>
      <c r="E117" s="87"/>
      <c r="F117" s="7" t="s">
        <v>126</v>
      </c>
      <c r="L117" s="19"/>
      <c r="M117" s="19"/>
      <c r="N117" s="9"/>
    </row>
    <row r="118" spans="2:14" ht="12.75">
      <c r="B118" s="78"/>
      <c r="F118" s="7" t="s">
        <v>127</v>
      </c>
      <c r="L118" s="19"/>
      <c r="M118" s="19"/>
      <c r="N118" s="9"/>
    </row>
    <row r="119" spans="2:14" ht="12.75">
      <c r="B119" s="78"/>
      <c r="E119" s="82"/>
      <c r="F119" s="7" t="s">
        <v>128</v>
      </c>
      <c r="L119" s="19"/>
      <c r="M119" s="19"/>
      <c r="N119" s="9"/>
    </row>
    <row r="120" spans="2:14" ht="12.75">
      <c r="B120" s="78"/>
      <c r="E120" s="13"/>
      <c r="F120" s="7" t="s">
        <v>129</v>
      </c>
      <c r="L120" s="19"/>
      <c r="M120" s="19"/>
      <c r="N120" s="9"/>
    </row>
    <row r="121" spans="2:14" ht="12.75" hidden="1">
      <c r="B121" s="78"/>
      <c r="E121" s="82"/>
      <c r="F121" s="7" t="s">
        <v>130</v>
      </c>
      <c r="L121" s="19"/>
      <c r="M121" s="19"/>
      <c r="N121" s="9"/>
    </row>
    <row r="122" spans="2:14" ht="12.75" hidden="1">
      <c r="B122" s="78"/>
      <c r="F122" s="7" t="s">
        <v>131</v>
      </c>
      <c r="L122" s="19"/>
      <c r="M122" s="19"/>
      <c r="N122" s="9"/>
    </row>
    <row r="123" spans="2:14" ht="12.75" hidden="1">
      <c r="B123" s="11"/>
      <c r="C123" s="11"/>
      <c r="D123" s="11"/>
      <c r="E123" s="82"/>
      <c r="L123" s="19"/>
      <c r="M123" s="19"/>
      <c r="N123" s="9"/>
    </row>
    <row r="124" spans="2:14" ht="12.75">
      <c r="B124" s="22" t="s">
        <v>227</v>
      </c>
      <c r="C124" s="22"/>
      <c r="D124" s="22"/>
      <c r="E124" s="82">
        <f>IF(E$8=F$7,5,IF(E$8=F$8,4,IF(E$8=F$9,3,IF(E$8=F$10,2,IF(E$8=F$11,1,0)))))</f>
        <v>0</v>
      </c>
      <c r="L124" s="19"/>
      <c r="M124" s="19"/>
      <c r="N124" s="9"/>
    </row>
    <row r="125" spans="2:14" ht="12.75">
      <c r="B125" s="78"/>
      <c r="E125" s="87"/>
      <c r="F125" s="7" t="s">
        <v>49</v>
      </c>
      <c r="L125" s="19"/>
      <c r="M125" s="19"/>
      <c r="N125" s="9"/>
    </row>
    <row r="126" spans="2:14" ht="12.75">
      <c r="B126" s="78"/>
      <c r="F126" s="7" t="s">
        <v>50</v>
      </c>
      <c r="L126" s="19"/>
      <c r="M126" s="19"/>
      <c r="N126" s="9"/>
    </row>
    <row r="127" spans="2:14" ht="12.75">
      <c r="B127" s="78"/>
      <c r="E127" s="82"/>
      <c r="F127" s="7" t="s">
        <v>51</v>
      </c>
      <c r="L127" s="19"/>
      <c r="M127" s="19"/>
      <c r="N127" s="9"/>
    </row>
    <row r="128" spans="2:14" ht="12.75">
      <c r="B128" s="78"/>
      <c r="E128" s="13"/>
      <c r="F128" s="13" t="s">
        <v>52</v>
      </c>
      <c r="L128" s="19"/>
      <c r="M128" s="19"/>
      <c r="N128" s="9"/>
    </row>
    <row r="129" spans="2:14" ht="12.75" hidden="1">
      <c r="B129" s="78"/>
      <c r="E129" s="82"/>
      <c r="F129" s="13" t="s">
        <v>53</v>
      </c>
      <c r="L129" s="19"/>
      <c r="M129" s="19"/>
      <c r="N129" s="9"/>
    </row>
    <row r="130" spans="2:14" ht="12.75" hidden="1">
      <c r="B130" s="78"/>
      <c r="F130" s="13" t="s">
        <v>54</v>
      </c>
      <c r="L130" s="19"/>
      <c r="M130" s="19"/>
      <c r="N130" s="9"/>
    </row>
    <row r="131" spans="2:14" ht="12.75" hidden="1">
      <c r="B131" s="78"/>
      <c r="C131" s="78"/>
      <c r="D131" s="78"/>
      <c r="E131" s="82"/>
      <c r="L131" s="19"/>
      <c r="M131" s="19"/>
      <c r="N131" s="9"/>
    </row>
    <row r="132" spans="2:14" ht="15">
      <c r="B132" s="74" t="s">
        <v>228</v>
      </c>
      <c r="C132" s="11"/>
      <c r="D132" s="11"/>
      <c r="L132" s="19"/>
      <c r="M132" s="19"/>
      <c r="N132" s="9"/>
    </row>
    <row r="133" spans="2:14" ht="12.75">
      <c r="B133" s="22" t="s">
        <v>229</v>
      </c>
      <c r="C133" s="22"/>
      <c r="D133" s="22"/>
      <c r="E133" s="82">
        <f>IF(E$8=F$7,5,IF(E$8=F$8,4,IF(E$8=F$9,3,IF(E$8=F$10,2,IF(E$8=F$11,1,0)))))</f>
        <v>0</v>
      </c>
      <c r="L133" s="19"/>
      <c r="M133" s="19"/>
      <c r="N133" s="9"/>
    </row>
    <row r="134" spans="2:14" ht="12.75">
      <c r="B134" s="27"/>
      <c r="E134" s="87"/>
      <c r="F134" s="7" t="s">
        <v>77</v>
      </c>
      <c r="L134" s="19"/>
      <c r="M134" s="19"/>
      <c r="N134" s="9"/>
    </row>
    <row r="135" spans="2:14" ht="12.75">
      <c r="B135" s="27"/>
      <c r="F135" s="7" t="s">
        <v>51</v>
      </c>
      <c r="L135" s="19"/>
      <c r="M135" s="19"/>
      <c r="N135" s="9"/>
    </row>
    <row r="136" spans="2:14" ht="12.75">
      <c r="B136" s="27"/>
      <c r="E136" s="82"/>
      <c r="F136" s="7" t="s">
        <v>52</v>
      </c>
      <c r="L136" s="19"/>
      <c r="M136" s="19"/>
      <c r="N136" s="9"/>
    </row>
    <row r="137" spans="2:14" ht="12.75">
      <c r="B137" s="27"/>
      <c r="E137" s="13"/>
      <c r="F137" s="13" t="s">
        <v>78</v>
      </c>
      <c r="L137" s="19"/>
      <c r="M137" s="19"/>
      <c r="N137" s="9"/>
    </row>
    <row r="138" spans="2:14" ht="12.75" hidden="1">
      <c r="B138" s="27"/>
      <c r="E138" s="82"/>
      <c r="F138" s="13" t="s">
        <v>54</v>
      </c>
      <c r="L138" s="19"/>
      <c r="M138" s="19"/>
      <c r="N138" s="9"/>
    </row>
    <row r="139" spans="2:14" ht="12.75" hidden="1">
      <c r="B139" s="27"/>
      <c r="F139" s="13" t="s">
        <v>79</v>
      </c>
      <c r="L139" s="19"/>
      <c r="M139" s="19"/>
      <c r="N139" s="9"/>
    </row>
    <row r="140" spans="2:14" ht="12.75" hidden="1">
      <c r="B140" s="13"/>
      <c r="C140" s="13"/>
      <c r="D140" s="13"/>
      <c r="E140" s="82"/>
      <c r="L140" s="19"/>
      <c r="M140" s="19"/>
      <c r="N140" s="9"/>
    </row>
    <row r="141" spans="2:14" ht="12.75">
      <c r="B141" s="22" t="s">
        <v>230</v>
      </c>
      <c r="C141" s="22"/>
      <c r="D141" s="22"/>
      <c r="E141" s="82">
        <f>IF(E$8=F$7,5,IF(E$8=F$8,4,IF(E$8=F$9,3,IF(E$8=F$10,2,IF(E$8=F$11,1,0)))))</f>
        <v>0</v>
      </c>
      <c r="L141" s="19"/>
      <c r="M141" s="19"/>
      <c r="N141" s="9"/>
    </row>
    <row r="142" spans="2:14" ht="12.75">
      <c r="B142" s="49"/>
      <c r="E142" s="87"/>
      <c r="F142" s="7" t="s">
        <v>77</v>
      </c>
      <c r="L142" s="19"/>
      <c r="M142" s="19"/>
      <c r="N142" s="9"/>
    </row>
    <row r="143" spans="2:14" ht="12.75">
      <c r="B143" s="49"/>
      <c r="F143" s="7" t="s">
        <v>51</v>
      </c>
      <c r="L143" s="19"/>
      <c r="M143" s="19"/>
      <c r="N143" s="9"/>
    </row>
    <row r="144" spans="2:14" ht="12.75">
      <c r="B144" s="49"/>
      <c r="E144" s="82"/>
      <c r="F144" s="7" t="s">
        <v>52</v>
      </c>
      <c r="L144" s="19"/>
      <c r="M144" s="19"/>
      <c r="N144" s="9"/>
    </row>
    <row r="145" spans="2:14" ht="12.75">
      <c r="B145" s="49"/>
      <c r="E145" s="13"/>
      <c r="F145" s="13" t="s">
        <v>78</v>
      </c>
      <c r="L145" s="19"/>
      <c r="M145" s="19"/>
      <c r="N145" s="9"/>
    </row>
    <row r="146" spans="2:14" ht="12.75" hidden="1">
      <c r="B146" s="49"/>
      <c r="E146" s="82"/>
      <c r="F146" s="13" t="s">
        <v>54</v>
      </c>
      <c r="L146" s="19"/>
      <c r="M146" s="19"/>
      <c r="N146" s="9"/>
    </row>
    <row r="147" spans="2:14" ht="12.75" hidden="1">
      <c r="B147" s="49"/>
      <c r="F147" s="13" t="s">
        <v>79</v>
      </c>
      <c r="L147" s="19"/>
      <c r="M147" s="19"/>
      <c r="N147" s="9"/>
    </row>
    <row r="148" spans="2:14" ht="12.75" hidden="1">
      <c r="B148" s="13"/>
      <c r="C148" s="13"/>
      <c r="D148" s="13"/>
      <c r="E148" s="82"/>
      <c r="L148" s="19"/>
      <c r="M148" s="19"/>
      <c r="N148" s="9"/>
    </row>
    <row r="149" spans="2:14" ht="15">
      <c r="B149" s="77" t="s">
        <v>231</v>
      </c>
      <c r="C149" s="13"/>
      <c r="D149" s="13"/>
      <c r="G149" s="129"/>
      <c r="L149" s="19"/>
      <c r="M149" s="19"/>
      <c r="N149" s="9"/>
    </row>
    <row r="150" spans="2:14" ht="12.75">
      <c r="B150" s="22" t="s">
        <v>232</v>
      </c>
      <c r="C150" s="22"/>
      <c r="D150" s="22"/>
      <c r="E150" s="82">
        <f>IF(E$8=F$7,5,IF(E$8=F$8,4,IF(E$8=F$9,3,IF(E$8=F$10,2,IF(E$8=F$11,1,0)))))</f>
        <v>0</v>
      </c>
      <c r="L150" s="19"/>
      <c r="M150" s="19"/>
      <c r="N150" s="9"/>
    </row>
    <row r="151" spans="2:14" ht="12.75">
      <c r="B151" s="27"/>
      <c r="D151" s="25"/>
      <c r="E151" s="87"/>
      <c r="F151" s="25" t="s">
        <v>8</v>
      </c>
      <c r="L151" s="19"/>
      <c r="M151" s="19"/>
      <c r="N151" s="9"/>
    </row>
    <row r="152" spans="2:14" ht="12.75">
      <c r="B152" s="27"/>
      <c r="F152" s="24" t="s">
        <v>13</v>
      </c>
      <c r="L152" s="19"/>
      <c r="M152" s="19"/>
      <c r="N152" s="9"/>
    </row>
    <row r="153" spans="2:14" ht="12.75">
      <c r="B153" s="27"/>
      <c r="E153" s="82"/>
      <c r="F153" s="24" t="s">
        <v>12</v>
      </c>
      <c r="L153" s="19"/>
      <c r="M153" s="19"/>
      <c r="N153" s="9"/>
    </row>
    <row r="154" spans="2:14" ht="12.75">
      <c r="B154" s="27"/>
      <c r="E154" s="13"/>
      <c r="F154" s="26" t="s">
        <v>11</v>
      </c>
      <c r="L154" s="19"/>
      <c r="M154" s="19"/>
      <c r="N154" s="9"/>
    </row>
    <row r="155" spans="2:14" ht="12.75" hidden="1">
      <c r="B155" s="27"/>
      <c r="E155" s="82"/>
      <c r="F155" s="24" t="s">
        <v>10</v>
      </c>
      <c r="L155" s="19"/>
      <c r="M155" s="19"/>
      <c r="N155" s="9"/>
    </row>
    <row r="156" spans="2:14" ht="12.75" hidden="1">
      <c r="B156" s="27"/>
      <c r="F156" s="24" t="s">
        <v>9</v>
      </c>
      <c r="L156" s="19"/>
      <c r="M156" s="19"/>
      <c r="N156" s="9"/>
    </row>
    <row r="157" spans="2:14" ht="12.75" hidden="1">
      <c r="B157" s="27"/>
      <c r="C157" s="27"/>
      <c r="D157" s="27"/>
      <c r="E157" s="82"/>
      <c r="L157" s="19"/>
      <c r="M157" s="19"/>
      <c r="N157" s="9"/>
    </row>
    <row r="158" spans="2:14" ht="12.75">
      <c r="B158" s="22" t="s">
        <v>233</v>
      </c>
      <c r="C158" s="22"/>
      <c r="D158" s="22"/>
      <c r="E158" s="82">
        <f>IF(E$8=F$7,5,IF(E$8=F$8,4,IF(E$8=F$9,3,IF(E$8=F$10,2,IF(E$8=F$11,1,0)))))</f>
        <v>0</v>
      </c>
      <c r="G158" s="129"/>
      <c r="L158" s="19"/>
      <c r="M158" s="19"/>
      <c r="N158" s="9"/>
    </row>
    <row r="159" spans="2:14" ht="12.75">
      <c r="B159" s="27"/>
      <c r="D159" s="25"/>
      <c r="E159" s="87"/>
      <c r="F159" s="25" t="s">
        <v>55</v>
      </c>
      <c r="L159" s="19"/>
      <c r="M159" s="19"/>
      <c r="N159" s="9"/>
    </row>
    <row r="160" spans="2:14" ht="12.75">
      <c r="B160" s="27"/>
      <c r="F160" s="25" t="s">
        <v>56</v>
      </c>
      <c r="L160" s="19"/>
      <c r="M160" s="19"/>
      <c r="N160" s="9"/>
    </row>
    <row r="161" spans="2:14" ht="12.75">
      <c r="B161" s="27"/>
      <c r="E161" s="82"/>
      <c r="F161" s="25" t="s">
        <v>57</v>
      </c>
      <c r="L161" s="19"/>
      <c r="M161" s="19"/>
      <c r="N161" s="9"/>
    </row>
    <row r="162" spans="2:14" ht="12.75">
      <c r="B162" s="27"/>
      <c r="E162" s="13"/>
      <c r="F162" s="25" t="s">
        <v>58</v>
      </c>
      <c r="L162" s="19"/>
      <c r="M162" s="19"/>
      <c r="N162" s="9"/>
    </row>
    <row r="163" spans="2:14" ht="12.75" hidden="1">
      <c r="B163" s="27"/>
      <c r="E163" s="82"/>
      <c r="F163" s="25" t="s">
        <v>59</v>
      </c>
      <c r="L163" s="19"/>
      <c r="M163" s="19"/>
      <c r="N163" s="9"/>
    </row>
    <row r="164" spans="2:14" ht="12.75" hidden="1">
      <c r="B164" s="27"/>
      <c r="F164" s="25" t="s">
        <v>60</v>
      </c>
      <c r="L164" s="19"/>
      <c r="M164" s="19"/>
      <c r="N164" s="9"/>
    </row>
    <row r="165" spans="2:14" ht="12.75" hidden="1">
      <c r="B165" s="13"/>
      <c r="C165" s="13"/>
      <c r="D165" s="13"/>
      <c r="E165" s="82"/>
      <c r="L165" s="19"/>
      <c r="M165" s="19"/>
      <c r="N165" s="9"/>
    </row>
    <row r="166" spans="2:14" ht="12.75">
      <c r="B166" s="22" t="s">
        <v>234</v>
      </c>
      <c r="C166" s="22"/>
      <c r="D166" s="22"/>
      <c r="E166" s="82">
        <f>IF(E$8=F$7,5,IF(E$8=F$8,4,IF(E$8=F$9,3,IF(E$8=F$10,2,IF(E$8=F$11,1,0)))))</f>
        <v>0</v>
      </c>
      <c r="G166" s="129"/>
      <c r="L166" s="19"/>
      <c r="M166" s="19"/>
      <c r="N166" s="9"/>
    </row>
    <row r="167" spans="2:14" ht="12.75">
      <c r="B167" s="27"/>
      <c r="D167" s="29"/>
      <c r="E167" s="87"/>
      <c r="F167" s="29" t="s">
        <v>70</v>
      </c>
      <c r="M167" s="19"/>
      <c r="N167" s="9"/>
    </row>
    <row r="168" spans="2:14" ht="12.75">
      <c r="B168" s="27"/>
      <c r="F168" s="31" t="s">
        <v>71</v>
      </c>
      <c r="M168" s="19"/>
      <c r="N168" s="9"/>
    </row>
    <row r="169" spans="2:14" ht="12.75">
      <c r="B169" s="27"/>
      <c r="E169" s="82"/>
      <c r="F169" s="31" t="s">
        <v>38</v>
      </c>
      <c r="M169" s="19"/>
      <c r="N169" s="9"/>
    </row>
    <row r="170" spans="2:14" ht="12.75">
      <c r="B170" s="27"/>
      <c r="E170" s="13"/>
      <c r="F170" s="31" t="s">
        <v>72</v>
      </c>
      <c r="M170" s="19"/>
      <c r="N170" s="9"/>
    </row>
    <row r="171" spans="2:14" ht="12.75" hidden="1">
      <c r="B171" s="27"/>
      <c r="E171" s="82"/>
      <c r="F171" s="31" t="s">
        <v>73</v>
      </c>
      <c r="M171" s="19"/>
      <c r="N171" s="9"/>
    </row>
    <row r="172" spans="2:14" ht="12.75" hidden="1">
      <c r="B172" s="27"/>
      <c r="F172" s="31" t="s">
        <v>37</v>
      </c>
      <c r="M172" s="19"/>
      <c r="N172" s="9"/>
    </row>
    <row r="173" spans="2:14" ht="12.75" hidden="1">
      <c r="B173" s="13"/>
      <c r="C173" s="13"/>
      <c r="D173" s="13"/>
      <c r="E173" s="82"/>
      <c r="M173" s="19"/>
      <c r="N173" s="9"/>
    </row>
    <row r="174" spans="2:14" ht="12.75">
      <c r="B174" s="22" t="s">
        <v>235</v>
      </c>
      <c r="C174" s="22"/>
      <c r="D174" s="22"/>
      <c r="E174" s="82">
        <f>IF(E$8=F$7,5,IF(E$8=F$8,4,IF(E$8=F$9,3,IF(E$8=F$10,2,IF(E$8=F$11,1,0)))))</f>
        <v>0</v>
      </c>
      <c r="G174" s="129"/>
      <c r="L174" s="19"/>
      <c r="M174" s="19"/>
      <c r="N174" s="9"/>
    </row>
    <row r="175" spans="2:14" ht="12.75">
      <c r="B175" s="27"/>
      <c r="D175" s="29"/>
      <c r="E175" s="87"/>
      <c r="F175" s="29" t="s">
        <v>39</v>
      </c>
      <c r="M175" s="19"/>
      <c r="N175" s="9"/>
    </row>
    <row r="176" spans="2:14" ht="12.75">
      <c r="B176" s="27"/>
      <c r="F176" s="29" t="s">
        <v>42</v>
      </c>
      <c r="M176" s="19"/>
      <c r="N176" s="9"/>
    </row>
    <row r="177" spans="2:14" ht="12.75">
      <c r="B177" s="27"/>
      <c r="E177" s="82"/>
      <c r="F177" s="29" t="s">
        <v>41</v>
      </c>
      <c r="M177" s="19"/>
      <c r="N177" s="9"/>
    </row>
    <row r="178" spans="2:14" ht="12.75">
      <c r="B178" s="27"/>
      <c r="E178" s="13"/>
      <c r="F178" s="29" t="s">
        <v>40</v>
      </c>
      <c r="M178" s="19"/>
      <c r="N178" s="9"/>
    </row>
    <row r="179" spans="2:14" ht="12.75" hidden="1">
      <c r="B179" s="27"/>
      <c r="E179" s="82"/>
      <c r="F179" s="29" t="s">
        <v>44</v>
      </c>
      <c r="M179" s="19"/>
      <c r="N179" s="9"/>
    </row>
    <row r="180" spans="2:14" ht="12.75" hidden="1">
      <c r="B180" s="27"/>
      <c r="F180" s="29" t="s">
        <v>43</v>
      </c>
      <c r="M180" s="19"/>
      <c r="N180" s="9"/>
    </row>
    <row r="181" spans="2:14" ht="12.75" hidden="1">
      <c r="B181" s="13"/>
      <c r="C181" s="13"/>
      <c r="D181" s="13"/>
      <c r="E181" s="82"/>
      <c r="F181" s="13"/>
      <c r="G181" s="13"/>
      <c r="H181" s="13"/>
      <c r="I181" s="13"/>
      <c r="J181" s="13"/>
      <c r="K181" s="13"/>
      <c r="M181" s="28"/>
      <c r="N181" s="9"/>
    </row>
    <row r="182" spans="2:14" ht="12.75">
      <c r="B182" s="22" t="s">
        <v>236</v>
      </c>
      <c r="C182" s="22"/>
      <c r="D182" s="22"/>
      <c r="E182" s="82">
        <f>IF(E$8=F$7,5,IF(E$8=F$8,4,IF(E$8=F$9,3,IF(E$8=F$10,2,IF(E$8=F$11,1,0)))))</f>
        <v>0</v>
      </c>
      <c r="F182" s="13"/>
      <c r="G182" s="13"/>
      <c r="H182" s="13"/>
      <c r="I182" s="13"/>
      <c r="J182" s="13"/>
      <c r="K182" s="13"/>
      <c r="L182" s="28"/>
      <c r="M182" s="28"/>
      <c r="N182" s="9"/>
    </row>
    <row r="183" spans="2:14" ht="12.75">
      <c r="B183" s="27"/>
      <c r="D183" s="25"/>
      <c r="E183" s="87"/>
      <c r="F183" s="25" t="s">
        <v>15</v>
      </c>
      <c r="L183" s="19"/>
      <c r="M183" s="19"/>
      <c r="N183" s="9"/>
    </row>
    <row r="184" spans="2:14" ht="12.75">
      <c r="B184" s="27"/>
      <c r="F184" s="24" t="s">
        <v>61</v>
      </c>
      <c r="L184" s="19"/>
      <c r="M184" s="19"/>
      <c r="N184" s="9"/>
    </row>
    <row r="185" spans="2:14" ht="12.75">
      <c r="B185" s="27"/>
      <c r="E185" s="82"/>
      <c r="F185" s="24" t="s">
        <v>62</v>
      </c>
      <c r="L185" s="19"/>
      <c r="M185" s="19"/>
      <c r="N185" s="9"/>
    </row>
    <row r="186" spans="2:14" ht="12.75">
      <c r="B186" s="27"/>
      <c r="E186" s="13"/>
      <c r="F186" s="24" t="s">
        <v>63</v>
      </c>
      <c r="L186" s="19"/>
      <c r="M186" s="19"/>
      <c r="N186" s="9"/>
    </row>
    <row r="187" spans="2:14" ht="12.75" hidden="1">
      <c r="B187" s="27"/>
      <c r="E187" s="82"/>
      <c r="F187" s="24" t="s">
        <v>64</v>
      </c>
      <c r="L187" s="19"/>
      <c r="M187" s="19"/>
      <c r="N187" s="9"/>
    </row>
    <row r="188" spans="2:14" ht="12.75" hidden="1">
      <c r="B188" s="27"/>
      <c r="F188" s="24" t="s">
        <v>3</v>
      </c>
      <c r="L188" s="19"/>
      <c r="M188" s="19"/>
      <c r="N188" s="9"/>
    </row>
    <row r="189" spans="2:14" ht="12.75" hidden="1">
      <c r="B189" s="13"/>
      <c r="C189" s="13"/>
      <c r="D189" s="13"/>
      <c r="E189" s="82"/>
      <c r="L189" s="19"/>
      <c r="M189" s="19"/>
      <c r="N189" s="9"/>
    </row>
    <row r="190" spans="2:14" ht="12.75">
      <c r="B190" s="22" t="s">
        <v>237</v>
      </c>
      <c r="C190" s="22"/>
      <c r="D190" s="22"/>
      <c r="E190" s="82">
        <f>IF(E$8=F$7,5,IF(E$8=F$8,4,IF(E$8=F$9,3,IF(E$8=F$10,2,IF(E$8=F$11,1,0)))))</f>
        <v>0</v>
      </c>
      <c r="L190" s="19"/>
      <c r="M190" s="19"/>
      <c r="N190" s="9"/>
    </row>
    <row r="191" spans="2:14" ht="12.75">
      <c r="B191" s="27"/>
      <c r="D191" s="24"/>
      <c r="E191" s="87"/>
      <c r="F191" s="24" t="s">
        <v>7</v>
      </c>
      <c r="L191" s="19"/>
      <c r="M191" s="19"/>
      <c r="N191" s="9"/>
    </row>
    <row r="192" spans="2:14" ht="12.75">
      <c r="B192" s="27"/>
      <c r="F192" s="24" t="s">
        <v>16</v>
      </c>
      <c r="L192" s="19"/>
      <c r="M192" s="19"/>
      <c r="N192" s="9"/>
    </row>
    <row r="193" spans="2:14" ht="12.75">
      <c r="B193" s="27"/>
      <c r="E193" s="82"/>
      <c r="F193" s="24" t="s">
        <v>6</v>
      </c>
      <c r="L193" s="19"/>
      <c r="M193" s="19"/>
      <c r="N193" s="9"/>
    </row>
    <row r="194" spans="2:14" ht="12.75">
      <c r="B194" s="27"/>
      <c r="E194" s="13"/>
      <c r="F194" s="24" t="s">
        <v>5</v>
      </c>
      <c r="L194" s="19"/>
      <c r="M194" s="19"/>
      <c r="N194" s="9"/>
    </row>
    <row r="195" spans="2:14" ht="12.75" hidden="1">
      <c r="B195" s="27"/>
      <c r="E195" s="82"/>
      <c r="F195" s="24" t="s">
        <v>4</v>
      </c>
      <c r="L195" s="19"/>
      <c r="M195" s="19"/>
      <c r="N195" s="9"/>
    </row>
    <row r="196" spans="2:14" ht="12.75" hidden="1">
      <c r="B196" s="27"/>
      <c r="F196" s="24" t="s">
        <v>3</v>
      </c>
      <c r="L196" s="19"/>
      <c r="M196" s="19"/>
      <c r="N196" s="9"/>
    </row>
    <row r="197" spans="2:14" ht="12.75" hidden="1">
      <c r="B197" s="13"/>
      <c r="C197" s="13"/>
      <c r="D197" s="13"/>
      <c r="E197" s="82"/>
      <c r="L197" s="19"/>
      <c r="M197" s="19"/>
      <c r="N197" s="9"/>
    </row>
    <row r="198" spans="2:14" ht="12.75">
      <c r="B198" s="22" t="s">
        <v>238</v>
      </c>
      <c r="C198" s="22"/>
      <c r="D198" s="22"/>
      <c r="E198" s="82">
        <f>IF(E$8=F$7,5,IF(E$8=F$8,4,IF(E$8=F$9,3,IF(E$8=F$10,2,IF(E$8=F$11,1,0)))))</f>
        <v>0</v>
      </c>
      <c r="L198" s="19"/>
      <c r="M198" s="19"/>
      <c r="N198" s="9"/>
    </row>
    <row r="199" spans="2:14" ht="12.75">
      <c r="B199" s="27"/>
      <c r="D199" s="29"/>
      <c r="E199" s="87"/>
      <c r="F199" s="29" t="s">
        <v>36</v>
      </c>
      <c r="L199" s="19"/>
      <c r="M199" s="19"/>
      <c r="N199" s="9"/>
    </row>
    <row r="200" spans="2:14" ht="12.75">
      <c r="B200" s="27"/>
      <c r="F200" s="29" t="s">
        <v>65</v>
      </c>
      <c r="L200" s="19"/>
      <c r="M200" s="19"/>
      <c r="N200" s="9"/>
    </row>
    <row r="201" spans="2:14" ht="12.75">
      <c r="B201" s="27"/>
      <c r="E201" s="82"/>
      <c r="F201" s="29" t="s">
        <v>66</v>
      </c>
      <c r="L201" s="19"/>
      <c r="M201" s="19"/>
      <c r="N201" s="9"/>
    </row>
    <row r="202" spans="2:14" ht="12.75">
      <c r="B202" s="27"/>
      <c r="E202" s="13"/>
      <c r="F202" s="29" t="s">
        <v>67</v>
      </c>
      <c r="L202" s="19"/>
      <c r="M202" s="19"/>
      <c r="N202" s="9"/>
    </row>
    <row r="203" spans="2:14" ht="12.75" hidden="1">
      <c r="B203" s="27"/>
      <c r="E203" s="82"/>
      <c r="F203" s="29" t="s">
        <v>68</v>
      </c>
      <c r="L203" s="19"/>
      <c r="M203" s="19"/>
      <c r="N203" s="9"/>
    </row>
    <row r="204" spans="2:14" ht="12.75" hidden="1">
      <c r="B204" s="27"/>
      <c r="F204" s="30" t="s">
        <v>69</v>
      </c>
      <c r="L204" s="19"/>
      <c r="M204" s="19"/>
      <c r="N204" s="9"/>
    </row>
    <row r="205" spans="2:14" ht="12.75" hidden="1">
      <c r="B205" s="13"/>
      <c r="C205" s="13"/>
      <c r="D205" s="13"/>
      <c r="E205" s="82"/>
      <c r="L205" s="19"/>
      <c r="M205" s="19"/>
      <c r="N205" s="9"/>
    </row>
    <row r="206" spans="2:14" ht="15">
      <c r="B206" s="77" t="s">
        <v>240</v>
      </c>
      <c r="C206" s="13"/>
      <c r="D206" s="13"/>
      <c r="G206" s="129"/>
      <c r="L206" s="19"/>
      <c r="M206" s="19"/>
      <c r="N206" s="9"/>
    </row>
    <row r="207" spans="2:14" ht="12.75">
      <c r="B207" s="22" t="s">
        <v>239</v>
      </c>
      <c r="C207" s="22"/>
      <c r="D207" s="22"/>
      <c r="E207" s="82">
        <f>IF(E$8=F$7,5,IF(E$8=F$8,4,IF(E$8=F$9,3,IF(E$8=F$10,2,IF(E$8=F$11,1,0)))))</f>
        <v>0</v>
      </c>
      <c r="L207" s="19"/>
      <c r="M207" s="19"/>
      <c r="N207" s="9"/>
    </row>
    <row r="208" spans="2:14" ht="12.75">
      <c r="B208" s="27"/>
      <c r="E208" s="87"/>
      <c r="F208" s="7" t="s">
        <v>29</v>
      </c>
      <c r="L208" s="19"/>
      <c r="M208" s="19"/>
      <c r="N208" s="9"/>
    </row>
    <row r="209" spans="2:14" ht="12.75">
      <c r="B209" s="27"/>
      <c r="F209" s="7" t="s">
        <v>30</v>
      </c>
      <c r="L209" s="19"/>
      <c r="M209" s="19"/>
      <c r="N209" s="9"/>
    </row>
    <row r="210" spans="2:14" ht="12.75">
      <c r="B210" s="27"/>
      <c r="E210" s="82"/>
      <c r="F210" s="7" t="s">
        <v>31</v>
      </c>
      <c r="L210" s="19"/>
      <c r="M210" s="19"/>
      <c r="N210" s="9"/>
    </row>
    <row r="211" spans="2:14" ht="12.75">
      <c r="B211" s="27"/>
      <c r="E211" s="13"/>
      <c r="F211" s="7" t="s">
        <v>32</v>
      </c>
      <c r="L211" s="19"/>
      <c r="M211" s="19"/>
      <c r="N211" s="9"/>
    </row>
    <row r="212" spans="2:14" ht="12.75" hidden="1">
      <c r="B212" s="27"/>
      <c r="E212" s="82"/>
      <c r="F212" s="7" t="s">
        <v>33</v>
      </c>
      <c r="L212" s="19"/>
      <c r="M212" s="19"/>
      <c r="N212" s="9"/>
    </row>
    <row r="213" spans="2:14" ht="12.75" hidden="1">
      <c r="B213" s="27"/>
      <c r="F213" s="7" t="s">
        <v>34</v>
      </c>
      <c r="L213" s="19"/>
      <c r="M213" s="19"/>
      <c r="N213" s="9"/>
    </row>
    <row r="214" spans="2:14" ht="12.75" hidden="1">
      <c r="B214" s="13"/>
      <c r="C214" s="13"/>
      <c r="D214" s="13"/>
      <c r="E214" s="82"/>
      <c r="L214" s="19"/>
      <c r="M214" s="19"/>
      <c r="N214" s="9"/>
    </row>
    <row r="215" spans="2:14" ht="12.75" hidden="1">
      <c r="B215" s="13"/>
      <c r="C215" s="13"/>
      <c r="D215" s="13"/>
      <c r="L215" s="19"/>
      <c r="M215" s="19"/>
      <c r="N215" s="9"/>
    </row>
    <row r="216" spans="2:14" ht="15.75">
      <c r="B216" s="72" t="s">
        <v>28</v>
      </c>
      <c r="C216" s="73"/>
      <c r="D216" s="73"/>
      <c r="G216" s="129"/>
      <c r="L216" s="19"/>
      <c r="M216" s="19"/>
      <c r="N216" s="9"/>
    </row>
    <row r="217" spans="2:14" ht="12.75">
      <c r="B217" s="22" t="s">
        <v>241</v>
      </c>
      <c r="C217" s="22"/>
      <c r="D217" s="22"/>
      <c r="E217" s="82">
        <f>IF(E$8=F$7,5,IF(E$8=F$8,4,IF(E$8=F$9,3,IF(E$8=F$10,2,IF(E$8=F$11,1,0)))))</f>
        <v>0</v>
      </c>
      <c r="L217" s="19"/>
      <c r="M217" s="19"/>
      <c r="N217" s="9"/>
    </row>
    <row r="218" spans="2:14" ht="12.75">
      <c r="B218" s="27"/>
      <c r="D218" s="31"/>
      <c r="E218" s="87"/>
      <c r="F218" s="31" t="s">
        <v>74</v>
      </c>
      <c r="L218" s="19"/>
      <c r="M218" s="19"/>
      <c r="N218" s="9"/>
    </row>
    <row r="219" spans="2:14" ht="12.75">
      <c r="B219" s="27"/>
      <c r="F219" s="31" t="s">
        <v>86</v>
      </c>
      <c r="L219" s="19"/>
      <c r="M219" s="19"/>
      <c r="N219" s="9"/>
    </row>
    <row r="220" spans="2:14" ht="12.75">
      <c r="B220" s="27"/>
      <c r="E220" s="82"/>
      <c r="F220" s="31" t="s">
        <v>87</v>
      </c>
      <c r="L220" s="19"/>
      <c r="M220" s="19"/>
      <c r="N220" s="9"/>
    </row>
    <row r="221" spans="2:14" ht="12.75">
      <c r="B221" s="27"/>
      <c r="E221" s="13"/>
      <c r="F221" s="31" t="s">
        <v>88</v>
      </c>
      <c r="L221" s="19"/>
      <c r="M221" s="19"/>
      <c r="N221" s="9"/>
    </row>
    <row r="222" spans="2:14" ht="12.75" hidden="1">
      <c r="B222" s="27"/>
      <c r="E222" s="82"/>
      <c r="F222" s="32" t="s">
        <v>89</v>
      </c>
      <c r="L222" s="19"/>
      <c r="M222" s="19"/>
      <c r="N222" s="9"/>
    </row>
    <row r="223" spans="2:14" ht="12.75" hidden="1">
      <c r="B223" s="27"/>
      <c r="F223" s="32" t="s">
        <v>47</v>
      </c>
      <c r="L223" s="19"/>
      <c r="M223" s="19"/>
      <c r="N223" s="9"/>
    </row>
    <row r="224" spans="2:14" ht="12.75" hidden="1">
      <c r="B224" s="13"/>
      <c r="C224" s="13"/>
      <c r="D224" s="13"/>
      <c r="E224" s="82"/>
      <c r="L224" s="19"/>
      <c r="M224" s="19"/>
      <c r="N224" s="9"/>
    </row>
    <row r="225" spans="2:14" ht="12.75">
      <c r="B225" s="22" t="s">
        <v>242</v>
      </c>
      <c r="C225" s="22"/>
      <c r="D225" s="22"/>
      <c r="E225" s="82">
        <f>IF(E$8=F$7,5,IF(E$8=F$8,4,IF(E$8=F$9,3,IF(E$8=F$10,2,IF(E$8=F$11,1,0)))))</f>
        <v>0</v>
      </c>
      <c r="L225" s="19"/>
      <c r="M225" s="19"/>
      <c r="N225" s="9"/>
    </row>
    <row r="226" spans="2:14" ht="12.75">
      <c r="B226" s="27"/>
      <c r="E226" s="87"/>
      <c r="F226" s="7" t="s">
        <v>137</v>
      </c>
      <c r="L226" s="19"/>
      <c r="M226" s="19"/>
      <c r="N226" s="9"/>
    </row>
    <row r="227" spans="2:14" ht="12.75">
      <c r="B227" s="27"/>
      <c r="F227" s="7" t="s">
        <v>138</v>
      </c>
      <c r="L227" s="19"/>
      <c r="M227" s="19"/>
      <c r="N227" s="9"/>
    </row>
    <row r="228" spans="2:14" ht="12.75">
      <c r="B228" s="27"/>
      <c r="E228" s="82"/>
      <c r="F228" s="7" t="s">
        <v>139</v>
      </c>
      <c r="L228" s="19"/>
      <c r="M228" s="19"/>
      <c r="N228" s="9"/>
    </row>
    <row r="229" spans="2:14" ht="12.75">
      <c r="B229" s="27"/>
      <c r="E229" s="13"/>
      <c r="F229" s="7" t="s">
        <v>140</v>
      </c>
      <c r="L229" s="19"/>
      <c r="M229" s="19"/>
      <c r="N229" s="9"/>
    </row>
    <row r="230" spans="2:14" ht="12.75" hidden="1">
      <c r="B230" s="27"/>
      <c r="E230" s="82"/>
      <c r="F230" s="7" t="s">
        <v>75</v>
      </c>
      <c r="L230" s="19"/>
      <c r="M230" s="19"/>
      <c r="N230" s="9"/>
    </row>
    <row r="231" spans="2:14" ht="12.75" hidden="1">
      <c r="B231" s="27"/>
      <c r="F231" s="7" t="s">
        <v>76</v>
      </c>
      <c r="L231" s="19"/>
      <c r="M231" s="19"/>
      <c r="N231" s="9"/>
    </row>
    <row r="232" spans="2:14" ht="12.75" hidden="1">
      <c r="B232" s="13"/>
      <c r="C232" s="13"/>
      <c r="D232" s="13"/>
      <c r="E232" s="82"/>
      <c r="L232" s="19"/>
      <c r="M232" s="19"/>
      <c r="N232" s="9"/>
    </row>
    <row r="233" spans="2:14" ht="12.75">
      <c r="B233" s="22" t="s">
        <v>243</v>
      </c>
      <c r="C233" s="22"/>
      <c r="D233" s="22"/>
      <c r="E233" s="82">
        <f>IF(E$8=F$7,5,IF(E$8=F$8,4,IF(E$8=F$9,3,IF(E$8=F$10,2,IF(E$8=F$11,1,0)))))</f>
        <v>0</v>
      </c>
      <c r="L233" s="19"/>
      <c r="M233" s="19"/>
      <c r="N233" s="9"/>
    </row>
    <row r="234" spans="2:14" ht="12.75">
      <c r="B234" s="27"/>
      <c r="E234" s="87"/>
      <c r="F234" s="7" t="s">
        <v>76</v>
      </c>
      <c r="L234" s="19"/>
      <c r="M234" s="19"/>
      <c r="N234" s="9"/>
    </row>
    <row r="235" spans="2:14" ht="12.75">
      <c r="B235" s="27"/>
      <c r="F235" s="7" t="s">
        <v>75</v>
      </c>
      <c r="L235" s="19"/>
      <c r="M235" s="19"/>
      <c r="N235" s="9"/>
    </row>
    <row r="236" spans="2:14" ht="12.75">
      <c r="B236" s="27"/>
      <c r="E236" s="82"/>
      <c r="F236" s="7" t="s">
        <v>140</v>
      </c>
      <c r="L236" s="19"/>
      <c r="M236" s="19"/>
      <c r="N236" s="9"/>
    </row>
    <row r="237" spans="2:14" ht="12.75">
      <c r="B237" s="27"/>
      <c r="E237" s="13"/>
      <c r="F237" s="7" t="s">
        <v>139</v>
      </c>
      <c r="L237" s="19"/>
      <c r="M237" s="19"/>
      <c r="N237" s="9"/>
    </row>
    <row r="238" spans="2:14" ht="12.75" hidden="1">
      <c r="B238" s="27"/>
      <c r="E238" s="82"/>
      <c r="F238" s="7" t="s">
        <v>138</v>
      </c>
      <c r="L238" s="19"/>
      <c r="M238" s="19"/>
      <c r="N238" s="9"/>
    </row>
    <row r="239" spans="2:14" ht="12.75" hidden="1">
      <c r="B239" s="27"/>
      <c r="F239" s="7" t="s">
        <v>137</v>
      </c>
      <c r="L239" s="19"/>
      <c r="M239" s="19"/>
      <c r="N239" s="9"/>
    </row>
    <row r="240" spans="2:14" ht="12.75" hidden="1">
      <c r="B240" s="13"/>
      <c r="C240" s="13"/>
      <c r="D240" s="13"/>
      <c r="E240" s="82"/>
      <c r="L240" s="19"/>
      <c r="M240" s="19"/>
      <c r="N240" s="9"/>
    </row>
    <row r="241" spans="2:14" ht="12.75">
      <c r="B241" s="22" t="s">
        <v>244</v>
      </c>
      <c r="C241" s="22"/>
      <c r="D241" s="22"/>
      <c r="E241" s="82">
        <f>IF(E$8=F$7,5,IF(E$8=F$8,4,IF(E$8=F$9,3,IF(E$8=F$10,2,IF(E$8=F$11,1,0)))))</f>
        <v>0</v>
      </c>
      <c r="L241" s="19"/>
      <c r="M241" s="19"/>
      <c r="N241" s="9"/>
    </row>
    <row r="242" spans="2:14" ht="12.75">
      <c r="B242" s="27"/>
      <c r="E242" s="87"/>
      <c r="F242" s="7" t="s">
        <v>76</v>
      </c>
      <c r="L242" s="19"/>
      <c r="M242" s="19"/>
      <c r="N242" s="9"/>
    </row>
    <row r="243" spans="2:14" ht="12.75">
      <c r="B243" s="27"/>
      <c r="F243" s="7" t="s">
        <v>75</v>
      </c>
      <c r="L243" s="19"/>
      <c r="M243" s="19"/>
      <c r="N243" s="9"/>
    </row>
    <row r="244" spans="2:14" ht="12.75">
      <c r="B244" s="27"/>
      <c r="E244" s="82"/>
      <c r="F244" s="7" t="s">
        <v>140</v>
      </c>
      <c r="L244" s="19"/>
      <c r="M244" s="19"/>
      <c r="N244" s="9"/>
    </row>
    <row r="245" spans="2:14" ht="12.75">
      <c r="B245" s="27"/>
      <c r="E245" s="13"/>
      <c r="F245" s="7" t="s">
        <v>139</v>
      </c>
      <c r="L245" s="19"/>
      <c r="M245" s="19"/>
      <c r="N245" s="9"/>
    </row>
    <row r="246" spans="2:14" ht="12.75" hidden="1">
      <c r="B246" s="27"/>
      <c r="E246" s="82"/>
      <c r="F246" s="7" t="s">
        <v>138</v>
      </c>
      <c r="L246" s="19"/>
      <c r="M246" s="19"/>
      <c r="N246" s="9"/>
    </row>
    <row r="247" spans="2:14" ht="12.75" hidden="1">
      <c r="B247" s="27"/>
      <c r="F247" s="7" t="s">
        <v>137</v>
      </c>
      <c r="L247" s="19"/>
      <c r="M247" s="19"/>
      <c r="N247" s="9"/>
    </row>
    <row r="248" spans="2:14" ht="12.75" hidden="1">
      <c r="B248" s="27"/>
      <c r="C248" s="27"/>
      <c r="D248" s="27"/>
      <c r="E248" s="82"/>
      <c r="L248" s="19"/>
      <c r="M248" s="19"/>
      <c r="N248" s="9"/>
    </row>
    <row r="249" spans="2:14" ht="12.75" hidden="1">
      <c r="B249" s="13"/>
      <c r="C249" s="13"/>
      <c r="D249" s="13"/>
      <c r="L249" s="19"/>
      <c r="M249" s="19"/>
      <c r="N249" s="9"/>
    </row>
    <row r="250" spans="2:14" ht="15.75">
      <c r="B250" s="72" t="s">
        <v>187</v>
      </c>
      <c r="C250" s="73"/>
      <c r="D250" s="73"/>
      <c r="E250" s="33"/>
      <c r="F250" s="33"/>
      <c r="G250" s="129"/>
      <c r="H250" s="33"/>
      <c r="I250" s="33"/>
      <c r="J250" s="33"/>
      <c r="K250" s="33"/>
      <c r="L250" s="19"/>
      <c r="M250" s="19"/>
      <c r="N250" s="9"/>
    </row>
    <row r="251" spans="2:14" ht="12.75">
      <c r="B251" s="22" t="s">
        <v>245</v>
      </c>
      <c r="C251" s="22"/>
      <c r="D251" s="22"/>
      <c r="E251" s="82">
        <f>IF(E$8=F$7,5,IF(E$8=F$8,4,IF(E$8=F$9,3,IF(E$8=F$10,2,IF(E$8=F$11,1,0)))))</f>
        <v>0</v>
      </c>
      <c r="F251" s="8"/>
      <c r="G251" s="8"/>
      <c r="H251" s="8"/>
      <c r="I251" s="8"/>
      <c r="J251" s="8"/>
      <c r="K251" s="8"/>
      <c r="L251" s="19"/>
      <c r="M251" s="19"/>
      <c r="N251" s="9"/>
    </row>
    <row r="252" spans="2:14" ht="12.75">
      <c r="B252" s="27"/>
      <c r="E252" s="87"/>
      <c r="F252" s="7" t="s">
        <v>49</v>
      </c>
      <c r="G252" s="8"/>
      <c r="H252" s="8"/>
      <c r="I252" s="8"/>
      <c r="J252" s="8"/>
      <c r="K252" s="8"/>
      <c r="L252" s="19"/>
      <c r="M252" s="19"/>
      <c r="N252" s="9"/>
    </row>
    <row r="253" spans="2:14" ht="12.75">
      <c r="B253" s="27"/>
      <c r="F253" s="7" t="s">
        <v>50</v>
      </c>
      <c r="H253" s="8"/>
      <c r="I253" s="8"/>
      <c r="J253" s="8"/>
      <c r="K253" s="8"/>
      <c r="L253" s="19"/>
      <c r="M253" s="19"/>
      <c r="N253" s="9"/>
    </row>
    <row r="254" spans="2:14" ht="12.75">
      <c r="B254" s="27"/>
      <c r="E254" s="82"/>
      <c r="F254" s="7" t="s">
        <v>51</v>
      </c>
      <c r="H254" s="8"/>
      <c r="I254" s="8"/>
      <c r="J254" s="8"/>
      <c r="K254" s="8"/>
      <c r="L254" s="19"/>
      <c r="M254" s="19"/>
      <c r="N254" s="9"/>
    </row>
    <row r="255" spans="2:14" ht="12.75">
      <c r="B255" s="27"/>
      <c r="E255" s="13"/>
      <c r="F255" s="13" t="s">
        <v>52</v>
      </c>
      <c r="H255" s="8"/>
      <c r="I255" s="8"/>
      <c r="J255" s="8"/>
      <c r="K255" s="8"/>
      <c r="L255" s="19"/>
      <c r="M255" s="19"/>
      <c r="N255" s="9"/>
    </row>
    <row r="256" spans="2:14" ht="12.75" hidden="1">
      <c r="B256" s="27"/>
      <c r="E256" s="82"/>
      <c r="F256" s="13" t="s">
        <v>53</v>
      </c>
      <c r="H256" s="8"/>
      <c r="I256" s="8"/>
      <c r="J256" s="8"/>
      <c r="K256" s="8"/>
      <c r="L256" s="19"/>
      <c r="M256" s="19"/>
      <c r="N256" s="9"/>
    </row>
    <row r="257" spans="2:14" ht="12.75" hidden="1">
      <c r="B257" s="27"/>
      <c r="F257" s="13" t="s">
        <v>54</v>
      </c>
      <c r="H257" s="8"/>
      <c r="I257" s="8"/>
      <c r="J257" s="8"/>
      <c r="K257" s="8"/>
      <c r="L257" s="19"/>
      <c r="M257" s="19"/>
      <c r="N257" s="9"/>
    </row>
    <row r="258" spans="2:14" ht="12.75" hidden="1">
      <c r="B258" s="11"/>
      <c r="C258" s="11"/>
      <c r="D258" s="11"/>
      <c r="E258" s="82"/>
      <c r="F258" s="8"/>
      <c r="G258" s="8"/>
      <c r="H258" s="8"/>
      <c r="I258" s="8"/>
      <c r="J258" s="8"/>
      <c r="K258" s="8"/>
      <c r="L258" s="19"/>
      <c r="M258" s="19"/>
      <c r="N258" s="9"/>
    </row>
    <row r="259" spans="2:14" ht="12.75">
      <c r="B259" s="22" t="s">
        <v>246</v>
      </c>
      <c r="C259" s="22"/>
      <c r="D259" s="22"/>
      <c r="E259" s="82">
        <f>IF(E$8=F$7,5,IF(E$8=F$8,4,IF(E$8=F$9,3,IF(E$8=F$10,2,IF(E$8=F$11,1,0)))))</f>
        <v>0</v>
      </c>
      <c r="F259" s="8"/>
      <c r="G259" s="8"/>
      <c r="H259" s="8"/>
      <c r="I259" s="8"/>
      <c r="J259" s="8"/>
      <c r="K259" s="8"/>
      <c r="L259" s="19"/>
      <c r="M259" s="19"/>
      <c r="N259" s="9"/>
    </row>
    <row r="260" spans="2:14" ht="12.75">
      <c r="B260" s="27"/>
      <c r="D260" s="31"/>
      <c r="E260" s="87"/>
      <c r="F260" s="31" t="s">
        <v>7</v>
      </c>
      <c r="G260" s="8"/>
      <c r="H260" s="8"/>
      <c r="I260" s="8"/>
      <c r="J260" s="8"/>
      <c r="K260" s="8"/>
      <c r="L260" s="19"/>
      <c r="M260" s="19"/>
      <c r="N260" s="9"/>
    </row>
    <row r="261" spans="2:14" ht="12.75">
      <c r="B261" s="27"/>
      <c r="F261" s="31" t="s">
        <v>132</v>
      </c>
      <c r="H261" s="8"/>
      <c r="I261" s="8"/>
      <c r="J261" s="8"/>
      <c r="K261" s="8"/>
      <c r="L261" s="19"/>
      <c r="M261" s="19"/>
      <c r="N261" s="9"/>
    </row>
    <row r="262" spans="2:14" ht="12.75">
      <c r="B262" s="27"/>
      <c r="E262" s="82"/>
      <c r="F262" s="31" t="s">
        <v>133</v>
      </c>
      <c r="H262" s="8"/>
      <c r="I262" s="8"/>
      <c r="J262" s="8"/>
      <c r="K262" s="8"/>
      <c r="L262" s="19"/>
      <c r="M262" s="19"/>
      <c r="N262" s="9"/>
    </row>
    <row r="263" spans="2:14" ht="12.75">
      <c r="B263" s="27"/>
      <c r="E263" s="13"/>
      <c r="F263" s="32" t="s">
        <v>134</v>
      </c>
      <c r="H263" s="8"/>
      <c r="I263" s="8"/>
      <c r="J263" s="8"/>
      <c r="K263" s="8"/>
      <c r="L263" s="19"/>
      <c r="M263" s="19"/>
      <c r="N263" s="9"/>
    </row>
    <row r="264" spans="2:14" ht="12.75" hidden="1">
      <c r="B264" s="27"/>
      <c r="E264" s="82"/>
      <c r="F264" s="32" t="s">
        <v>135</v>
      </c>
      <c r="H264" s="8"/>
      <c r="I264" s="8"/>
      <c r="J264" s="8"/>
      <c r="K264" s="8"/>
      <c r="L264" s="19"/>
      <c r="M264" s="19"/>
      <c r="N264" s="9"/>
    </row>
    <row r="265" spans="2:14" ht="12.75" hidden="1">
      <c r="B265" s="27"/>
      <c r="F265" s="32" t="s">
        <v>3</v>
      </c>
      <c r="H265" s="8"/>
      <c r="I265" s="8"/>
      <c r="J265" s="8"/>
      <c r="K265" s="8"/>
      <c r="L265" s="19"/>
      <c r="M265" s="19"/>
      <c r="N265" s="9"/>
    </row>
    <row r="266" spans="2:14" ht="12.75" hidden="1">
      <c r="B266" s="35"/>
      <c r="C266" s="35"/>
      <c r="D266" s="35"/>
      <c r="E266" s="82"/>
      <c r="F266" s="33"/>
      <c r="G266" s="33"/>
      <c r="H266" s="33"/>
      <c r="I266" s="33"/>
      <c r="J266" s="33"/>
      <c r="K266" s="33"/>
      <c r="L266" s="19"/>
      <c r="M266" s="19"/>
      <c r="N266" s="9"/>
    </row>
    <row r="267" spans="2:14" ht="12.75">
      <c r="B267" s="22" t="s">
        <v>247</v>
      </c>
      <c r="C267" s="22"/>
      <c r="D267" s="22"/>
      <c r="E267" s="82">
        <f>IF(E$8=F$7,5,IF(E$8=F$8,4,IF(E$8=F$9,3,IF(E$8=F$10,2,IF(E$8=F$11,1,0)))))</f>
        <v>0</v>
      </c>
      <c r="L267" s="19"/>
      <c r="M267" s="19"/>
      <c r="N267" s="9"/>
    </row>
    <row r="268" spans="2:14" ht="12.75">
      <c r="B268" s="27"/>
      <c r="E268" s="87"/>
      <c r="F268" s="7" t="s">
        <v>77</v>
      </c>
      <c r="L268" s="19"/>
      <c r="M268" s="19"/>
      <c r="N268" s="9"/>
    </row>
    <row r="269" spans="2:14" ht="12.75">
      <c r="B269" s="27"/>
      <c r="F269" s="7" t="s">
        <v>51</v>
      </c>
      <c r="L269" s="19"/>
      <c r="M269" s="19"/>
      <c r="N269" s="9"/>
    </row>
    <row r="270" spans="2:14" ht="12.75">
      <c r="B270" s="27"/>
      <c r="E270" s="82"/>
      <c r="F270" s="7" t="s">
        <v>52</v>
      </c>
      <c r="L270" s="19"/>
      <c r="M270" s="19"/>
      <c r="N270" s="9"/>
    </row>
    <row r="271" spans="2:14" ht="12.75">
      <c r="B271" s="27"/>
      <c r="E271" s="13"/>
      <c r="F271" s="13" t="s">
        <v>78</v>
      </c>
      <c r="L271" s="19"/>
      <c r="M271" s="19"/>
      <c r="N271" s="9"/>
    </row>
    <row r="272" spans="2:14" ht="12.75" hidden="1">
      <c r="B272" s="27"/>
      <c r="E272" s="82"/>
      <c r="F272" s="13" t="s">
        <v>54</v>
      </c>
      <c r="L272" s="19"/>
      <c r="M272" s="19"/>
      <c r="N272" s="9"/>
    </row>
    <row r="273" spans="2:14" ht="12.75" hidden="1">
      <c r="B273" s="27"/>
      <c r="F273" s="13" t="s">
        <v>79</v>
      </c>
      <c r="L273" s="19"/>
      <c r="M273" s="19"/>
      <c r="N273" s="9"/>
    </row>
    <row r="274" spans="2:14" ht="12.75" hidden="1">
      <c r="B274" s="13"/>
      <c r="C274" s="13"/>
      <c r="D274" s="13"/>
      <c r="E274" s="82"/>
      <c r="N274" s="9"/>
    </row>
    <row r="275" ht="12.75">
      <c r="N275" s="9"/>
    </row>
    <row r="276" spans="3:14" ht="15.75">
      <c r="C276" s="18"/>
      <c r="D276" s="18"/>
      <c r="E276" s="33"/>
      <c r="F276" s="33"/>
      <c r="G276" s="33"/>
      <c r="H276" s="33"/>
      <c r="I276" s="33"/>
      <c r="J276" s="33"/>
      <c r="K276" s="33"/>
      <c r="N276" s="9"/>
    </row>
    <row r="277" spans="2:14" ht="15.75">
      <c r="B277" s="18"/>
      <c r="C277" s="18"/>
      <c r="D277" s="18"/>
      <c r="E277" s="33"/>
      <c r="F277" s="33"/>
      <c r="G277" s="33"/>
      <c r="H277" s="33"/>
      <c r="I277" s="33"/>
      <c r="J277" s="33"/>
      <c r="K277" s="33"/>
      <c r="N277" s="9"/>
    </row>
    <row r="278" spans="2:14" ht="15.75">
      <c r="B278" s="18"/>
      <c r="C278" s="18"/>
      <c r="D278" s="18"/>
      <c r="E278" s="33"/>
      <c r="F278" s="33"/>
      <c r="G278" s="33"/>
      <c r="H278" s="33"/>
      <c r="I278" s="33"/>
      <c r="J278" s="33"/>
      <c r="K278" s="33"/>
      <c r="N278" s="9"/>
    </row>
    <row r="279" spans="1:13" ht="12.75">
      <c r="A279" s="13"/>
      <c r="B279" s="13"/>
      <c r="C279" s="13"/>
      <c r="D279" s="13"/>
      <c r="E279" s="13"/>
      <c r="F279" s="13"/>
      <c r="G279" s="13"/>
      <c r="H279" s="13"/>
      <c r="I279" s="13"/>
      <c r="L279" s="7"/>
      <c r="M279" s="7"/>
    </row>
    <row r="280" spans="1:13" ht="12.75">
      <c r="A280" s="13"/>
      <c r="B280" s="13"/>
      <c r="C280" s="13"/>
      <c r="D280" s="13"/>
      <c r="E280" s="13"/>
      <c r="F280" s="13"/>
      <c r="G280" s="13"/>
      <c r="H280" s="13"/>
      <c r="I280" s="13"/>
      <c r="L280" s="7"/>
      <c r="M280" s="7"/>
    </row>
    <row r="281" spans="1:13" ht="12.75">
      <c r="A281" s="13"/>
      <c r="B281" s="13"/>
      <c r="C281" s="169"/>
      <c r="D281" s="13"/>
      <c r="E281" s="13"/>
      <c r="F281" s="13"/>
      <c r="G281" s="13"/>
      <c r="H281" s="13"/>
      <c r="I281" s="13"/>
      <c r="L281" s="7"/>
      <c r="M281" s="7"/>
    </row>
    <row r="282" spans="1:13" ht="12.75">
      <c r="A282" s="13"/>
      <c r="B282" s="13"/>
      <c r="C282" s="168"/>
      <c r="D282" s="11"/>
      <c r="E282" s="11"/>
      <c r="F282" s="13"/>
      <c r="G282" s="13"/>
      <c r="H282" s="13"/>
      <c r="I282" s="13"/>
      <c r="L282" s="7"/>
      <c r="M282" s="7"/>
    </row>
    <row r="283" spans="1:13" ht="12.75">
      <c r="A283" s="13"/>
      <c r="B283" s="13"/>
      <c r="C283" s="168"/>
      <c r="D283" s="11"/>
      <c r="E283" s="11"/>
      <c r="F283" s="13"/>
      <c r="G283" s="13"/>
      <c r="H283" s="13"/>
      <c r="I283" s="13"/>
      <c r="L283" s="7"/>
      <c r="M283" s="7"/>
    </row>
    <row r="284" spans="1:13" ht="12.75">
      <c r="A284" s="13"/>
      <c r="B284" s="13"/>
      <c r="C284" s="169"/>
      <c r="D284" s="13"/>
      <c r="E284" s="13"/>
      <c r="F284" s="13"/>
      <c r="G284" s="13"/>
      <c r="H284" s="13"/>
      <c r="I284" s="13"/>
      <c r="L284" s="7"/>
      <c r="M284" s="7"/>
    </row>
    <row r="285" spans="3:13" ht="12.75">
      <c r="C285" s="13"/>
      <c r="D285" s="13"/>
      <c r="E285" s="13"/>
      <c r="F285" s="13"/>
      <c r="G285" s="13"/>
      <c r="L285" s="7"/>
      <c r="M285" s="7"/>
    </row>
    <row r="286" spans="12:13" ht="12.75">
      <c r="L286" s="7"/>
      <c r="M286" s="7"/>
    </row>
    <row r="287" spans="12:13" ht="12.75">
      <c r="L287" s="7"/>
      <c r="M287" s="7"/>
    </row>
    <row r="288" spans="12:13" ht="12.75">
      <c r="L288" s="7"/>
      <c r="M288" s="7"/>
    </row>
    <row r="289" spans="12:13" ht="12.75">
      <c r="L289" s="7"/>
      <c r="M289" s="7"/>
    </row>
    <row r="304" ht="12.75"/>
    <row r="306" ht="12.75"/>
    <row r="307" ht="12.75"/>
    <row r="308" ht="12.75"/>
    <row r="309" ht="12.75"/>
    <row r="310" ht="12.75"/>
    <row r="312" ht="12.75"/>
    <row r="313" ht="12.75"/>
    <row r="314" ht="12.75"/>
    <row r="322" ht="12.75"/>
    <row r="323" ht="12.75"/>
    <row r="324" ht="12.75"/>
    <row r="325" ht="12.75"/>
    <row r="326" ht="12.75"/>
    <row r="327" ht="12.75"/>
    <row r="328" ht="12.75"/>
    <row r="329" ht="12.75"/>
    <row r="330" ht="12.75"/>
    <row r="332" ht="12.75"/>
    <row r="333" ht="12.75"/>
    <row r="334" ht="12.75"/>
    <row r="335" ht="12.75"/>
    <row r="338" ht="12.75"/>
    <row r="339" ht="12.75"/>
    <row r="340" ht="12.75"/>
    <row r="341" ht="12.75"/>
    <row r="342" ht="12.75"/>
    <row r="343" ht="12.75"/>
    <row r="344" ht="12.75"/>
    <row r="345" ht="12.75"/>
    <row r="346" ht="12.75"/>
    <row r="347" ht="12.75"/>
    <row r="348" ht="12.75"/>
    <row r="355" ht="12.75"/>
    <row r="356" ht="12.75"/>
    <row r="357" ht="12.75"/>
    <row r="358" ht="12.75"/>
    <row r="359" ht="12.75"/>
  </sheetData>
  <sheetProtection selectLockedCells="1"/>
  <conditionalFormatting sqref="D282">
    <cfRule type="cellIs" priority="1" dxfId="0" operator="equal" stopIfTrue="1">
      <formula>"aufnehmen"</formula>
    </cfRule>
    <cfRule type="cellIs" priority="2" dxfId="1" operator="equal" stopIfTrue="1">
      <formula>"fördern"</formula>
    </cfRule>
    <cfRule type="cellIs" priority="3" dxfId="2" operator="equal" stopIfTrue="1">
      <formula>"nicht aufnehmen"</formula>
    </cfRule>
  </conditionalFormatting>
  <printOptions/>
  <pageMargins left="1.08" right="0.37" top="1.33" bottom="0.62" header="0.4921259845" footer="0.3"/>
  <pageSetup horizontalDpi="600" verticalDpi="600" orientation="portrait" paperSize="9" scale="98" r:id="rId4"/>
  <rowBreaks count="3" manualBreakCount="3">
    <brk id="75" max="7" man="1"/>
    <brk id="148" max="7" man="1"/>
    <brk id="229" max="7" man="1"/>
  </rowBreaks>
  <colBreaks count="1" manualBreakCount="1">
    <brk id="16"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Tabelle9"/>
  <dimension ref="A1:O289"/>
  <sheetViews>
    <sheetView zoomScaleSheetLayoutView="100" workbookViewId="0" topLeftCell="A1">
      <selection activeCell="N263" sqref="N263"/>
    </sheetView>
  </sheetViews>
  <sheetFormatPr defaultColWidth="11.421875" defaultRowHeight="12.75"/>
  <cols>
    <col min="1" max="1" width="2.7109375" style="7" customWidth="1"/>
    <col min="2" max="2" width="3.7109375" style="7" customWidth="1"/>
    <col min="3" max="3" width="22.57421875" style="7" customWidth="1"/>
    <col min="4" max="4" width="24.421875" style="7" customWidth="1"/>
    <col min="5" max="5" width="41.7109375" style="7" hidden="1" customWidth="1"/>
    <col min="6" max="6" width="69.00390625" style="7" hidden="1" customWidth="1"/>
    <col min="7" max="7" width="21.421875" style="7" customWidth="1"/>
    <col min="8" max="8" width="2.7109375" style="7" customWidth="1"/>
    <col min="9" max="9" width="4.7109375" style="7" customWidth="1"/>
    <col min="10" max="10" width="3.28125" style="7" customWidth="1"/>
    <col min="11" max="11" width="11.421875" style="7" customWidth="1"/>
    <col min="12" max="12" width="11.421875" style="8" customWidth="1"/>
    <col min="13" max="13" width="3.28125" style="8" customWidth="1"/>
    <col min="14" max="14" width="13.7109375" style="7" customWidth="1"/>
    <col min="15" max="15" width="11.421875" style="7" customWidth="1"/>
    <col min="16" max="16" width="2.7109375" style="7" customWidth="1"/>
    <col min="17" max="16384" width="11.421875" style="7" customWidth="1"/>
  </cols>
  <sheetData>
    <row r="1" spans="1:8" ht="15.75">
      <c r="A1" s="81"/>
      <c r="B1" s="80" t="s">
        <v>248</v>
      </c>
      <c r="C1" s="81"/>
      <c r="D1" s="81"/>
      <c r="E1" s="33"/>
      <c r="G1" s="46"/>
      <c r="H1" s="46"/>
    </row>
    <row r="2" spans="1:8" ht="12.75">
      <c r="A2" s="81"/>
      <c r="B2" s="81" t="s">
        <v>285</v>
      </c>
      <c r="C2" s="81"/>
      <c r="D2" s="81"/>
      <c r="E2" s="128"/>
      <c r="F2" s="10"/>
      <c r="G2" s="46"/>
      <c r="H2" s="46"/>
    </row>
    <row r="3" spans="5:6" ht="12.75">
      <c r="E3" s="128"/>
      <c r="F3" s="10"/>
    </row>
    <row r="4" spans="1:15" ht="15.75">
      <c r="A4" s="13"/>
      <c r="B4" s="72" t="s">
        <v>27</v>
      </c>
      <c r="C4" s="73"/>
      <c r="D4" s="73"/>
      <c r="E4" s="91"/>
      <c r="F4" s="22"/>
      <c r="G4" s="13"/>
      <c r="H4" s="13"/>
      <c r="I4" s="13"/>
      <c r="J4" s="13"/>
      <c r="K4" s="13"/>
      <c r="L4" s="11"/>
      <c r="M4" s="11"/>
      <c r="N4" s="9"/>
      <c r="O4" s="13"/>
    </row>
    <row r="5" spans="1:15" ht="15.75">
      <c r="A5" s="13"/>
      <c r="B5" s="74" t="s">
        <v>209</v>
      </c>
      <c r="C5" s="73"/>
      <c r="D5" s="73"/>
      <c r="E5" s="73"/>
      <c r="F5" s="73"/>
      <c r="G5" s="129"/>
      <c r="H5" s="13"/>
      <c r="I5" s="13"/>
      <c r="J5" s="13"/>
      <c r="K5" s="13"/>
      <c r="L5" s="11"/>
      <c r="M5" s="11"/>
      <c r="N5" s="9"/>
      <c r="O5" s="13"/>
    </row>
    <row r="6" spans="2:14" ht="12.75">
      <c r="B6" s="10" t="s">
        <v>210</v>
      </c>
      <c r="C6" s="10"/>
      <c r="D6" s="10"/>
      <c r="E6" s="82">
        <f>IF(E8=F7,5,IF(E8=F8,4,IF(E8=F9,3,IF(E8=F10,2,IF(E8=F11,1,0)))))</f>
        <v>0</v>
      </c>
      <c r="N6" s="9"/>
    </row>
    <row r="7" spans="2:6" ht="12.75">
      <c r="B7" s="13"/>
      <c r="F7" s="34" t="s">
        <v>80</v>
      </c>
    </row>
    <row r="8" spans="2:6" ht="12.75">
      <c r="B8" s="13"/>
      <c r="F8" s="34" t="s">
        <v>81</v>
      </c>
    </row>
    <row r="9" spans="2:13" ht="12.75">
      <c r="B9" s="13"/>
      <c r="E9" s="82"/>
      <c r="F9" s="34" t="s">
        <v>82</v>
      </c>
      <c r="L9" s="19"/>
      <c r="M9" s="19"/>
    </row>
    <row r="10" spans="2:13" ht="12.75">
      <c r="B10" s="13"/>
      <c r="E10" s="13"/>
      <c r="F10" s="34" t="s">
        <v>83</v>
      </c>
      <c r="L10" s="19"/>
      <c r="M10" s="20"/>
    </row>
    <row r="11" spans="2:13" ht="12.75" hidden="1">
      <c r="B11" s="13"/>
      <c r="E11" s="82"/>
      <c r="F11" s="34" t="s">
        <v>84</v>
      </c>
      <c r="L11" s="19"/>
      <c r="M11" s="19"/>
    </row>
    <row r="12" spans="2:13" ht="12.75" hidden="1">
      <c r="B12" s="13"/>
      <c r="F12" s="34" t="s">
        <v>85</v>
      </c>
      <c r="L12" s="19"/>
      <c r="M12" s="19"/>
    </row>
    <row r="13" spans="2:14" ht="12.75" hidden="1">
      <c r="B13" s="79"/>
      <c r="E13" s="82"/>
      <c r="L13" s="19"/>
      <c r="M13" s="19"/>
      <c r="N13" s="9"/>
    </row>
    <row r="14" spans="2:14" ht="12.75">
      <c r="B14" s="10" t="s">
        <v>211</v>
      </c>
      <c r="C14" s="10"/>
      <c r="D14" s="10"/>
      <c r="E14" s="82">
        <f>IF(E16=F15,5,IF(E16=F16,4,IF(E16=F17,3,IF(E16=F18,2,IF(E16=F19,1,0)))))</f>
        <v>0</v>
      </c>
      <c r="L14" s="19"/>
      <c r="M14" s="19"/>
      <c r="N14" s="9"/>
    </row>
    <row r="15" spans="2:14" ht="12.75">
      <c r="B15" s="27"/>
      <c r="E15" s="87"/>
      <c r="F15" s="25" t="s">
        <v>90</v>
      </c>
      <c r="L15" s="19"/>
      <c r="M15" s="19"/>
      <c r="N15" s="9"/>
    </row>
    <row r="16" spans="2:14" ht="12.75">
      <c r="B16" s="27"/>
      <c r="F16" s="25" t="s">
        <v>91</v>
      </c>
      <c r="L16" s="19"/>
      <c r="M16" s="19"/>
      <c r="N16" s="9"/>
    </row>
    <row r="17" spans="2:14" ht="12.75">
      <c r="B17" s="27"/>
      <c r="E17" s="82"/>
      <c r="F17" s="25" t="s">
        <v>92</v>
      </c>
      <c r="L17" s="19"/>
      <c r="M17" s="19"/>
      <c r="N17" s="9"/>
    </row>
    <row r="18" spans="2:14" ht="12.75">
      <c r="B18" s="27"/>
      <c r="E18" s="13"/>
      <c r="F18" s="25" t="s">
        <v>93</v>
      </c>
      <c r="L18" s="19"/>
      <c r="M18" s="19"/>
      <c r="N18" s="9"/>
    </row>
    <row r="19" spans="2:14" ht="12.75" hidden="1">
      <c r="B19" s="27"/>
      <c r="E19" s="82"/>
      <c r="F19" s="25" t="s">
        <v>94</v>
      </c>
      <c r="L19" s="19"/>
      <c r="M19" s="19"/>
      <c r="N19" s="9"/>
    </row>
    <row r="20" spans="2:14" ht="12.75" hidden="1">
      <c r="B20" s="27"/>
      <c r="F20" s="25" t="s">
        <v>95</v>
      </c>
      <c r="L20" s="19"/>
      <c r="M20" s="19"/>
      <c r="N20" s="9"/>
    </row>
    <row r="21" spans="2:14" ht="12.75" hidden="1">
      <c r="B21" s="13"/>
      <c r="C21" s="13"/>
      <c r="D21" s="13"/>
      <c r="E21" s="82"/>
      <c r="L21" s="19"/>
      <c r="M21" s="19"/>
      <c r="N21" s="9"/>
    </row>
    <row r="22" spans="2:14" ht="12.75">
      <c r="B22" s="22" t="s">
        <v>213</v>
      </c>
      <c r="C22" s="22"/>
      <c r="D22" s="10"/>
      <c r="E22" s="82">
        <f>IF(E24=F23,5,IF(E24=F24,4,IF(E24=F25,3,IF(E24=F26,2,IF(E24=F27,1,0)))))</f>
        <v>0</v>
      </c>
      <c r="L22" s="19"/>
      <c r="M22" s="19"/>
      <c r="N22" s="9"/>
    </row>
    <row r="23" spans="2:14" ht="12.75">
      <c r="B23" s="27"/>
      <c r="D23" s="21"/>
      <c r="E23" s="87"/>
      <c r="F23" s="21" t="s">
        <v>114</v>
      </c>
      <c r="L23" s="19"/>
      <c r="M23" s="19"/>
      <c r="N23" s="9"/>
    </row>
    <row r="24" spans="2:14" ht="12.75">
      <c r="B24" s="27"/>
      <c r="F24" s="21" t="s">
        <v>115</v>
      </c>
      <c r="L24" s="19"/>
      <c r="M24" s="19"/>
      <c r="N24" s="9"/>
    </row>
    <row r="25" spans="2:14" ht="12.75">
      <c r="B25" s="27"/>
      <c r="E25" s="82"/>
      <c r="F25" s="21" t="s">
        <v>116</v>
      </c>
      <c r="L25" s="19"/>
      <c r="M25" s="19"/>
      <c r="N25" s="9"/>
    </row>
    <row r="26" spans="2:14" ht="12.75">
      <c r="B26" s="27"/>
      <c r="E26" s="13"/>
      <c r="F26" s="21" t="s">
        <v>117</v>
      </c>
      <c r="L26" s="19"/>
      <c r="M26" s="19"/>
      <c r="N26" s="9"/>
    </row>
    <row r="27" spans="2:14" ht="12.75" hidden="1">
      <c r="B27" s="27"/>
      <c r="E27" s="82"/>
      <c r="F27" s="21" t="s">
        <v>118</v>
      </c>
      <c r="L27" s="19"/>
      <c r="M27" s="19"/>
      <c r="N27" s="9"/>
    </row>
    <row r="28" spans="2:14" ht="12.75" hidden="1">
      <c r="B28" s="27"/>
      <c r="F28" s="21" t="s">
        <v>119</v>
      </c>
      <c r="L28" s="19"/>
      <c r="M28" s="19"/>
      <c r="N28" s="9"/>
    </row>
    <row r="29" spans="2:14" ht="12.75" hidden="1">
      <c r="B29" s="13"/>
      <c r="C29" s="13"/>
      <c r="D29" s="13"/>
      <c r="E29" s="82"/>
      <c r="L29" s="19"/>
      <c r="M29" s="19"/>
      <c r="N29" s="9"/>
    </row>
    <row r="30" spans="2:14" ht="12.75">
      <c r="B30" s="22" t="s">
        <v>212</v>
      </c>
      <c r="C30" s="22"/>
      <c r="D30" s="10"/>
      <c r="E30" s="82">
        <f>IF(E32=F31,5,IF(E32=F32,4,IF(E32=F33,3,IF(E32=F34,2,IF(E32=F35,1,0)))))</f>
        <v>0</v>
      </c>
      <c r="L30" s="19"/>
      <c r="M30" s="19"/>
      <c r="N30" s="9"/>
    </row>
    <row r="31" spans="2:14" ht="12.75">
      <c r="B31" s="27"/>
      <c r="E31" s="87"/>
      <c r="F31" s="7" t="s">
        <v>102</v>
      </c>
      <c r="L31" s="19"/>
      <c r="M31" s="19"/>
      <c r="N31" s="9"/>
    </row>
    <row r="32" spans="2:14" ht="12.75">
      <c r="B32" s="27"/>
      <c r="F32" s="7" t="s">
        <v>103</v>
      </c>
      <c r="L32" s="19"/>
      <c r="M32" s="19"/>
      <c r="N32" s="9"/>
    </row>
    <row r="33" spans="2:14" ht="12.75">
      <c r="B33" s="27"/>
      <c r="E33" s="82"/>
      <c r="F33" s="7" t="s">
        <v>104</v>
      </c>
      <c r="L33" s="19"/>
      <c r="M33" s="19"/>
      <c r="N33" s="9"/>
    </row>
    <row r="34" spans="2:14" ht="12.75">
      <c r="B34" s="27"/>
      <c r="E34" s="13"/>
      <c r="F34" s="7" t="s">
        <v>105</v>
      </c>
      <c r="L34" s="19"/>
      <c r="M34" s="19"/>
      <c r="N34" s="9"/>
    </row>
    <row r="35" spans="2:14" ht="12.75" hidden="1">
      <c r="B35" s="27"/>
      <c r="E35" s="82"/>
      <c r="F35" s="7" t="s">
        <v>106</v>
      </c>
      <c r="L35" s="19"/>
      <c r="M35" s="19"/>
      <c r="N35" s="9"/>
    </row>
    <row r="36" spans="2:14" ht="12.75" hidden="1">
      <c r="B36" s="27"/>
      <c r="F36" s="7" t="s">
        <v>107</v>
      </c>
      <c r="L36" s="19"/>
      <c r="M36" s="19"/>
      <c r="N36" s="9"/>
    </row>
    <row r="37" spans="2:14" ht="12.75" hidden="1">
      <c r="B37" s="13"/>
      <c r="C37" s="13"/>
      <c r="D37" s="13"/>
      <c r="E37" s="82"/>
      <c r="L37" s="19"/>
      <c r="M37" s="19"/>
      <c r="N37" s="9"/>
    </row>
    <row r="38" spans="2:14" ht="12.75">
      <c r="B38" s="22" t="s">
        <v>215</v>
      </c>
      <c r="C38" s="22"/>
      <c r="D38" s="22"/>
      <c r="E38" s="82">
        <f>IF(E40=F39,5,IF(E40=F40,4,IF(E40=F41,3,IF(E40=F42,2,IF(E40=F43,1,0)))))</f>
        <v>0</v>
      </c>
      <c r="L38" s="19"/>
      <c r="M38" s="19"/>
      <c r="N38" s="9"/>
    </row>
    <row r="39" spans="2:14" ht="12.75">
      <c r="B39" s="27"/>
      <c r="D39" s="13"/>
      <c r="E39" s="87"/>
      <c r="F39" s="13" t="s">
        <v>96</v>
      </c>
      <c r="L39" s="19"/>
      <c r="M39" s="19"/>
      <c r="N39" s="9"/>
    </row>
    <row r="40" spans="2:14" ht="12.75">
      <c r="B40" s="27"/>
      <c r="F40" s="13" t="s">
        <v>97</v>
      </c>
      <c r="L40" s="19"/>
      <c r="M40" s="19"/>
      <c r="N40" s="9"/>
    </row>
    <row r="41" spans="2:13" ht="12.75">
      <c r="B41" s="27"/>
      <c r="E41" s="82"/>
      <c r="F41" s="13" t="s">
        <v>98</v>
      </c>
      <c r="L41" s="19"/>
      <c r="M41" s="19"/>
    </row>
    <row r="42" spans="2:14" ht="12.75">
      <c r="B42" s="27"/>
      <c r="E42" s="13"/>
      <c r="F42" s="13" t="s">
        <v>99</v>
      </c>
      <c r="L42" s="19"/>
      <c r="M42" s="19"/>
      <c r="N42" s="9"/>
    </row>
    <row r="43" spans="2:14" ht="12.75" hidden="1">
      <c r="B43" s="27"/>
      <c r="E43" s="82"/>
      <c r="F43" s="7" t="s">
        <v>100</v>
      </c>
      <c r="L43" s="19"/>
      <c r="M43" s="19"/>
      <c r="N43" s="9"/>
    </row>
    <row r="44" spans="2:14" ht="12.75" hidden="1">
      <c r="B44" s="27"/>
      <c r="F44" s="7" t="s">
        <v>101</v>
      </c>
      <c r="L44" s="19"/>
      <c r="M44" s="19"/>
      <c r="N44" s="9"/>
    </row>
    <row r="45" spans="2:14" ht="12.75" hidden="1">
      <c r="B45" s="13"/>
      <c r="C45" s="13"/>
      <c r="D45" s="13"/>
      <c r="E45" s="82"/>
      <c r="L45" s="19"/>
      <c r="M45" s="19"/>
      <c r="N45" s="9"/>
    </row>
    <row r="46" spans="2:14" ht="12.75">
      <c r="B46" s="22" t="s">
        <v>214</v>
      </c>
      <c r="C46" s="22"/>
      <c r="D46" s="22"/>
      <c r="E46" s="82">
        <f>IF(E48=F47,5,IF(E48=F48,4,IF(E48=F49,3,IF(E48=F50,2,IF(E48=F51,1,0)))))</f>
        <v>0</v>
      </c>
      <c r="L46" s="19"/>
      <c r="M46" s="19"/>
      <c r="N46" s="9"/>
    </row>
    <row r="47" spans="2:14" ht="12.75">
      <c r="B47" s="27"/>
      <c r="E47" s="87"/>
      <c r="F47" s="7" t="s">
        <v>108</v>
      </c>
      <c r="L47" s="19"/>
      <c r="M47" s="19"/>
      <c r="N47" s="9"/>
    </row>
    <row r="48" spans="2:14" ht="12.75">
      <c r="B48" s="27"/>
      <c r="F48" s="7" t="s">
        <v>109</v>
      </c>
      <c r="L48" s="19"/>
      <c r="M48" s="19"/>
      <c r="N48" s="9"/>
    </row>
    <row r="49" spans="2:14" ht="12.75">
      <c r="B49" s="27"/>
      <c r="E49" s="82"/>
      <c r="F49" s="7" t="s">
        <v>110</v>
      </c>
      <c r="L49" s="19"/>
      <c r="M49" s="19"/>
      <c r="N49" s="9"/>
    </row>
    <row r="50" spans="2:14" ht="12.75">
      <c r="B50" s="27"/>
      <c r="E50" s="13"/>
      <c r="F50" s="7" t="s">
        <v>111</v>
      </c>
      <c r="L50" s="19"/>
      <c r="M50" s="19"/>
      <c r="N50" s="9"/>
    </row>
    <row r="51" spans="2:14" ht="12.75" hidden="1">
      <c r="B51" s="27"/>
      <c r="E51" s="82"/>
      <c r="F51" s="7" t="s">
        <v>112</v>
      </c>
      <c r="L51" s="19"/>
      <c r="M51" s="19"/>
      <c r="N51" s="9"/>
    </row>
    <row r="52" spans="2:14" ht="12.75" hidden="1">
      <c r="B52" s="27"/>
      <c r="F52" s="7" t="s">
        <v>113</v>
      </c>
      <c r="L52" s="19"/>
      <c r="M52" s="19"/>
      <c r="N52" s="9"/>
    </row>
    <row r="53" spans="2:14" ht="12.75" hidden="1">
      <c r="B53" s="27"/>
      <c r="C53" s="27"/>
      <c r="D53" s="27"/>
      <c r="E53" s="82"/>
      <c r="L53" s="19"/>
      <c r="M53" s="19"/>
      <c r="N53" s="9"/>
    </row>
    <row r="54" spans="2:14" ht="12.75">
      <c r="B54" s="75" t="s">
        <v>216</v>
      </c>
      <c r="C54" s="27"/>
      <c r="D54" s="27"/>
      <c r="E54" s="82">
        <f>IF(E56=F55,5,IF(E56=F56,4,IF(E56=F57,3,IF(E56=F58,2,IF(E56=F59,1,0)))))</f>
        <v>0</v>
      </c>
      <c r="L54" s="19"/>
      <c r="M54" s="19"/>
      <c r="N54" s="9"/>
    </row>
    <row r="55" spans="2:14" ht="12.75">
      <c r="B55" s="27"/>
      <c r="C55" s="27"/>
      <c r="D55" s="27"/>
      <c r="E55" s="87"/>
      <c r="F55" s="7" t="s">
        <v>49</v>
      </c>
      <c r="L55" s="19"/>
      <c r="M55" s="19"/>
      <c r="N55" s="9"/>
    </row>
    <row r="56" spans="2:14" ht="12.75">
      <c r="B56" s="27"/>
      <c r="C56" s="27"/>
      <c r="F56" s="7" t="s">
        <v>50</v>
      </c>
      <c r="L56" s="19"/>
      <c r="M56" s="19"/>
      <c r="N56" s="9"/>
    </row>
    <row r="57" spans="2:14" ht="12.75">
      <c r="B57" s="27"/>
      <c r="C57" s="27"/>
      <c r="E57" s="82"/>
      <c r="F57" s="7" t="s">
        <v>51</v>
      </c>
      <c r="L57" s="19"/>
      <c r="M57" s="19"/>
      <c r="N57" s="9"/>
    </row>
    <row r="58" spans="2:14" ht="12.75">
      <c r="B58" s="27"/>
      <c r="C58" s="27"/>
      <c r="E58" s="13"/>
      <c r="F58" s="13" t="s">
        <v>52</v>
      </c>
      <c r="L58" s="19"/>
      <c r="M58" s="19"/>
      <c r="N58" s="9"/>
    </row>
    <row r="59" spans="2:14" ht="12.75" hidden="1">
      <c r="B59" s="27"/>
      <c r="C59" s="27"/>
      <c r="E59" s="82"/>
      <c r="F59" s="13" t="s">
        <v>53</v>
      </c>
      <c r="L59" s="19"/>
      <c r="M59" s="19"/>
      <c r="N59" s="9"/>
    </row>
    <row r="60" spans="2:14" ht="12.75" hidden="1">
      <c r="B60" s="27"/>
      <c r="C60" s="27"/>
      <c r="F60" s="13" t="s">
        <v>54</v>
      </c>
      <c r="L60" s="19"/>
      <c r="M60" s="19"/>
      <c r="N60" s="9"/>
    </row>
    <row r="61" spans="2:14" ht="12.75" hidden="1">
      <c r="B61" s="27"/>
      <c r="C61" s="27"/>
      <c r="D61" s="27"/>
      <c r="E61" s="82"/>
      <c r="L61" s="19"/>
      <c r="M61" s="19"/>
      <c r="N61" s="9"/>
    </row>
    <row r="62" spans="2:14" ht="15">
      <c r="B62" s="76" t="s">
        <v>217</v>
      </c>
      <c r="C62" s="27"/>
      <c r="D62" s="27"/>
      <c r="G62" s="129"/>
      <c r="L62" s="19"/>
      <c r="M62" s="19"/>
      <c r="N62" s="9"/>
    </row>
    <row r="63" spans="2:14" ht="12.75">
      <c r="B63" s="22" t="s">
        <v>218</v>
      </c>
      <c r="C63" s="22"/>
      <c r="D63" s="22"/>
      <c r="E63" s="82">
        <f>IF(E65=F64,5,IF(E65=F65,4,IF(E65=F66,3,IF(E65=F67,2,IF(E65=F68,1,0)))))</f>
        <v>0</v>
      </c>
      <c r="L63" s="19"/>
      <c r="M63" s="19"/>
      <c r="N63" s="9"/>
    </row>
    <row r="64" spans="2:14" ht="12.75">
      <c r="B64" s="27"/>
      <c r="E64" s="87"/>
      <c r="F64" s="7" t="s">
        <v>49</v>
      </c>
      <c r="L64" s="19"/>
      <c r="M64" s="19"/>
      <c r="N64" s="9"/>
    </row>
    <row r="65" spans="2:14" ht="12.75">
      <c r="B65" s="27"/>
      <c r="F65" s="7" t="s">
        <v>50</v>
      </c>
      <c r="L65" s="19"/>
      <c r="M65" s="19"/>
      <c r="N65" s="9"/>
    </row>
    <row r="66" spans="2:14" ht="12.75">
      <c r="B66" s="27"/>
      <c r="E66" s="82"/>
      <c r="F66" s="7" t="s">
        <v>51</v>
      </c>
      <c r="L66" s="19"/>
      <c r="M66" s="19"/>
      <c r="N66" s="9"/>
    </row>
    <row r="67" spans="2:14" ht="12.75">
      <c r="B67" s="27"/>
      <c r="E67" s="13"/>
      <c r="F67" s="13" t="s">
        <v>52</v>
      </c>
      <c r="L67" s="19"/>
      <c r="M67" s="19"/>
      <c r="N67" s="9"/>
    </row>
    <row r="68" spans="2:14" ht="12.75" hidden="1">
      <c r="B68" s="27"/>
      <c r="E68" s="82"/>
      <c r="F68" s="13" t="s">
        <v>53</v>
      </c>
      <c r="L68" s="19"/>
      <c r="M68" s="19"/>
      <c r="N68" s="9"/>
    </row>
    <row r="69" spans="2:14" ht="12.75" hidden="1">
      <c r="B69" s="27"/>
      <c r="F69" s="13" t="s">
        <v>54</v>
      </c>
      <c r="L69" s="19"/>
      <c r="M69" s="19"/>
      <c r="N69" s="9"/>
    </row>
    <row r="70" spans="2:14" ht="12.75" hidden="1">
      <c r="B70" s="13"/>
      <c r="C70" s="13"/>
      <c r="D70" s="13"/>
      <c r="E70" s="82"/>
      <c r="L70" s="19"/>
      <c r="M70" s="19"/>
      <c r="N70" s="9"/>
    </row>
    <row r="71" spans="2:14" ht="12.75">
      <c r="B71" s="22" t="s">
        <v>219</v>
      </c>
      <c r="C71" s="22"/>
      <c r="D71" s="22"/>
      <c r="E71" s="82">
        <f>IF(E73=F72,5,IF(E73=F73,4,IF(E73=F74,3,IF(E73=F75,2,IF(E73=F76,1,0)))))</f>
        <v>0</v>
      </c>
      <c r="L71" s="19"/>
      <c r="M71" s="19"/>
      <c r="N71" s="9"/>
    </row>
    <row r="72" spans="2:14" ht="12.75">
      <c r="B72" s="27"/>
      <c r="E72" s="87"/>
      <c r="F72" s="7" t="s">
        <v>49</v>
      </c>
      <c r="L72" s="19"/>
      <c r="M72" s="19"/>
      <c r="N72" s="9"/>
    </row>
    <row r="73" spans="2:14" ht="12.75">
      <c r="B73" s="27"/>
      <c r="F73" s="7" t="s">
        <v>50</v>
      </c>
      <c r="L73" s="19"/>
      <c r="M73" s="19"/>
      <c r="N73" s="9"/>
    </row>
    <row r="74" spans="2:14" ht="12.75">
      <c r="B74" s="27"/>
      <c r="E74" s="82"/>
      <c r="F74" s="7" t="s">
        <v>51</v>
      </c>
      <c r="L74" s="19"/>
      <c r="M74" s="19"/>
      <c r="N74" s="9"/>
    </row>
    <row r="75" spans="2:14" ht="12.75">
      <c r="B75" s="27"/>
      <c r="E75" s="13"/>
      <c r="F75" s="13" t="s">
        <v>52</v>
      </c>
      <c r="L75" s="19"/>
      <c r="M75" s="19"/>
      <c r="N75" s="9"/>
    </row>
    <row r="76" spans="2:14" ht="12.75" hidden="1">
      <c r="B76" s="27"/>
      <c r="E76" s="82"/>
      <c r="F76" s="13" t="s">
        <v>53</v>
      </c>
      <c r="L76" s="19"/>
      <c r="M76" s="19"/>
      <c r="N76" s="9"/>
    </row>
    <row r="77" spans="2:14" ht="12.75" hidden="1">
      <c r="B77" s="27"/>
      <c r="F77" s="13" t="s">
        <v>54</v>
      </c>
      <c r="L77" s="19"/>
      <c r="M77" s="19"/>
      <c r="N77" s="9"/>
    </row>
    <row r="78" spans="2:14" ht="12.75" hidden="1">
      <c r="B78" s="13"/>
      <c r="C78" s="13"/>
      <c r="D78" s="13"/>
      <c r="E78" s="82"/>
      <c r="H78" s="7" t="s">
        <v>35</v>
      </c>
      <c r="L78" s="19"/>
      <c r="M78" s="19"/>
      <c r="N78" s="9"/>
    </row>
    <row r="79" spans="2:14" ht="12.75">
      <c r="B79" s="22" t="s">
        <v>220</v>
      </c>
      <c r="C79" s="22"/>
      <c r="D79" s="22"/>
      <c r="E79" s="82">
        <f>IF(E81=F80,5,IF(E81=F81,4,IF(E81=F82,3,IF(E81=F83,2,IF(E81=F84,1,0)))))</f>
        <v>0</v>
      </c>
      <c r="L79" s="19"/>
      <c r="M79" s="19"/>
      <c r="N79" s="9"/>
    </row>
    <row r="80" spans="2:14" ht="12.75">
      <c r="B80" s="27"/>
      <c r="D80" s="13"/>
      <c r="E80" s="87"/>
      <c r="F80" s="13" t="s">
        <v>49</v>
      </c>
      <c r="L80" s="19"/>
      <c r="M80" s="19"/>
      <c r="N80" s="9"/>
    </row>
    <row r="81" spans="2:14" ht="12.75">
      <c r="B81" s="27"/>
      <c r="F81" s="13" t="s">
        <v>50</v>
      </c>
      <c r="L81" s="19"/>
      <c r="M81" s="19"/>
      <c r="N81" s="9"/>
    </row>
    <row r="82" spans="2:14" ht="12.75">
      <c r="B82" s="27"/>
      <c r="E82" s="82"/>
      <c r="F82" s="13" t="s">
        <v>51</v>
      </c>
      <c r="L82" s="19"/>
      <c r="M82" s="19"/>
      <c r="N82" s="9"/>
    </row>
    <row r="83" spans="2:14" ht="12.75">
      <c r="B83" s="27"/>
      <c r="E83" s="13"/>
      <c r="F83" s="13" t="s">
        <v>52</v>
      </c>
      <c r="L83" s="19"/>
      <c r="M83" s="19"/>
      <c r="N83" s="9"/>
    </row>
    <row r="84" spans="2:14" ht="12.75" hidden="1">
      <c r="B84" s="27"/>
      <c r="E84" s="82"/>
      <c r="F84" s="13" t="s">
        <v>53</v>
      </c>
      <c r="L84" s="19"/>
      <c r="M84" s="19"/>
      <c r="N84" s="9"/>
    </row>
    <row r="85" spans="2:14" ht="12.75" hidden="1">
      <c r="B85" s="27"/>
      <c r="F85" s="13" t="s">
        <v>54</v>
      </c>
      <c r="L85" s="19"/>
      <c r="M85" s="19"/>
      <c r="N85" s="9"/>
    </row>
    <row r="86" spans="2:14" ht="12.75" hidden="1">
      <c r="B86" s="13"/>
      <c r="C86" s="13"/>
      <c r="D86" s="13"/>
      <c r="E86" s="82"/>
      <c r="L86" s="19"/>
      <c r="M86" s="19"/>
      <c r="N86" s="9"/>
    </row>
    <row r="87" spans="2:14" ht="15">
      <c r="B87" s="77" t="s">
        <v>222</v>
      </c>
      <c r="C87" s="13"/>
      <c r="D87" s="13"/>
      <c r="G87" s="129"/>
      <c r="L87" s="19"/>
      <c r="M87" s="19"/>
      <c r="N87" s="9"/>
    </row>
    <row r="88" spans="2:14" ht="12.75">
      <c r="B88" s="22" t="s">
        <v>221</v>
      </c>
      <c r="C88" s="22"/>
      <c r="D88" s="22"/>
      <c r="E88" s="82">
        <f>IF(E90=F89,5,IF(E90=F90,4,IF(E90=F91,3,IF(E90=F92,2,IF(E90=F93,1,0)))))</f>
        <v>0</v>
      </c>
      <c r="L88" s="19"/>
      <c r="M88" s="19"/>
      <c r="N88" s="9"/>
    </row>
    <row r="89" spans="2:14" ht="12.75">
      <c r="B89" s="27"/>
      <c r="D89" s="21"/>
      <c r="E89" s="87"/>
      <c r="F89" s="21" t="s">
        <v>120</v>
      </c>
      <c r="L89" s="19"/>
      <c r="M89" s="19"/>
      <c r="N89" s="9"/>
    </row>
    <row r="90" spans="2:14" ht="12.75">
      <c r="B90" s="27"/>
      <c r="F90" s="21" t="s">
        <v>121</v>
      </c>
      <c r="L90" s="19"/>
      <c r="M90" s="19"/>
      <c r="N90" s="9"/>
    </row>
    <row r="91" spans="2:14" ht="12.75">
      <c r="B91" s="27"/>
      <c r="E91" s="82"/>
      <c r="F91" s="21" t="s">
        <v>122</v>
      </c>
      <c r="L91" s="19"/>
      <c r="M91" s="19"/>
      <c r="N91" s="9"/>
    </row>
    <row r="92" spans="2:14" ht="12.75">
      <c r="B92" s="27"/>
      <c r="E92" s="13"/>
      <c r="F92" s="21" t="s">
        <v>123</v>
      </c>
      <c r="L92" s="19"/>
      <c r="M92" s="19"/>
      <c r="N92" s="9"/>
    </row>
    <row r="93" spans="2:14" ht="12.75" hidden="1">
      <c r="B93" s="27"/>
      <c r="E93" s="82"/>
      <c r="F93" s="21" t="s">
        <v>124</v>
      </c>
      <c r="L93" s="19"/>
      <c r="M93" s="19"/>
      <c r="N93" s="9"/>
    </row>
    <row r="94" spans="2:14" ht="12.75" hidden="1">
      <c r="B94" s="27"/>
      <c r="F94" s="21" t="s">
        <v>125</v>
      </c>
      <c r="L94" s="19"/>
      <c r="M94" s="19"/>
      <c r="N94" s="9"/>
    </row>
    <row r="95" spans="2:14" ht="12.75" hidden="1">
      <c r="B95" s="13"/>
      <c r="C95" s="13"/>
      <c r="D95" s="13"/>
      <c r="E95" s="82"/>
      <c r="L95" s="19"/>
      <c r="M95" s="19"/>
      <c r="N95" s="9"/>
    </row>
    <row r="96" spans="2:14" ht="12.75">
      <c r="B96" s="22" t="s">
        <v>223</v>
      </c>
      <c r="C96" s="13"/>
      <c r="D96" s="13"/>
      <c r="E96" s="82">
        <f>IF(E98=F97,5,IF(E98=F98,4,IF(E98=F99,3,IF(E98=F100,2,IF(E98=F101,1,0)))))</f>
        <v>0</v>
      </c>
      <c r="L96" s="19"/>
      <c r="M96" s="19"/>
      <c r="N96" s="9"/>
    </row>
    <row r="97" spans="2:14" ht="12.75">
      <c r="B97" s="27"/>
      <c r="C97" s="27"/>
      <c r="D97" s="27"/>
      <c r="E97" s="87"/>
      <c r="F97" s="13" t="s">
        <v>49</v>
      </c>
      <c r="L97" s="19"/>
      <c r="M97" s="19"/>
      <c r="N97" s="9"/>
    </row>
    <row r="98" spans="2:14" ht="12.75">
      <c r="B98" s="27"/>
      <c r="C98" s="27"/>
      <c r="F98" s="13" t="s">
        <v>50</v>
      </c>
      <c r="L98" s="19"/>
      <c r="M98" s="19"/>
      <c r="N98" s="9"/>
    </row>
    <row r="99" spans="2:14" ht="12.75">
      <c r="B99" s="27"/>
      <c r="C99" s="27"/>
      <c r="E99" s="82"/>
      <c r="F99" s="13" t="s">
        <v>51</v>
      </c>
      <c r="L99" s="19"/>
      <c r="M99" s="19"/>
      <c r="N99" s="9"/>
    </row>
    <row r="100" spans="2:14" ht="12.75">
      <c r="B100" s="27"/>
      <c r="C100" s="27"/>
      <c r="E100" s="13"/>
      <c r="F100" s="13" t="s">
        <v>52</v>
      </c>
      <c r="L100" s="19"/>
      <c r="M100" s="19"/>
      <c r="N100" s="9"/>
    </row>
    <row r="101" spans="2:14" ht="12.75" hidden="1">
      <c r="B101" s="27"/>
      <c r="C101" s="27"/>
      <c r="E101" s="82"/>
      <c r="F101" s="13" t="s">
        <v>53</v>
      </c>
      <c r="L101" s="19"/>
      <c r="M101" s="19"/>
      <c r="N101" s="9"/>
    </row>
    <row r="102" spans="2:14" ht="12.75" hidden="1">
      <c r="B102" s="27"/>
      <c r="C102" s="27"/>
      <c r="F102" s="13" t="s">
        <v>54</v>
      </c>
      <c r="L102" s="19"/>
      <c r="M102" s="19"/>
      <c r="N102" s="9"/>
    </row>
    <row r="103" spans="2:14" ht="12.75" hidden="1">
      <c r="B103" s="13"/>
      <c r="C103" s="13"/>
      <c r="D103" s="13"/>
      <c r="E103" s="82"/>
      <c r="L103" s="19"/>
      <c r="M103" s="19"/>
      <c r="N103" s="9"/>
    </row>
    <row r="104" spans="2:14" ht="15">
      <c r="B104" s="77" t="s">
        <v>224</v>
      </c>
      <c r="C104" s="13"/>
      <c r="D104" s="13"/>
      <c r="G104" s="129"/>
      <c r="L104" s="19"/>
      <c r="M104" s="19"/>
      <c r="N104" s="9"/>
    </row>
    <row r="105" spans="2:14" ht="12.75">
      <c r="B105" s="22" t="s">
        <v>152</v>
      </c>
      <c r="C105" s="22" t="s">
        <v>291</v>
      </c>
      <c r="D105" s="13"/>
      <c r="E105" s="82">
        <f>IF(E107=F106,5,IF(E107=F107,4,IF(E107=F108,3,IF(E107=F109,2,IF(E107=F110,1,0)))))</f>
        <v>0</v>
      </c>
      <c r="L105" s="19"/>
      <c r="M105" s="19"/>
      <c r="N105" s="9"/>
    </row>
    <row r="106" spans="2:14" ht="12.75">
      <c r="B106" s="27"/>
      <c r="C106" s="27"/>
      <c r="D106" s="27"/>
      <c r="E106" s="87"/>
      <c r="F106" s="7" t="s">
        <v>330</v>
      </c>
      <c r="L106" s="19"/>
      <c r="M106" s="19"/>
      <c r="N106" s="9"/>
    </row>
    <row r="107" spans="2:14" ht="12.75">
      <c r="B107" s="27"/>
      <c r="C107" s="27"/>
      <c r="F107" s="7" t="s">
        <v>331</v>
      </c>
      <c r="L107" s="19"/>
      <c r="M107" s="19"/>
      <c r="N107" s="9"/>
    </row>
    <row r="108" spans="2:14" ht="12.75">
      <c r="B108" s="27"/>
      <c r="C108" s="27"/>
      <c r="E108" s="82"/>
      <c r="F108" s="7" t="s">
        <v>332</v>
      </c>
      <c r="L108" s="19"/>
      <c r="M108" s="19"/>
      <c r="N108" s="9"/>
    </row>
    <row r="109" spans="2:14" ht="12.75">
      <c r="B109" s="27"/>
      <c r="C109" s="27"/>
      <c r="E109" s="13"/>
      <c r="F109" s="7" t="s">
        <v>333</v>
      </c>
      <c r="L109" s="19"/>
      <c r="M109" s="19"/>
      <c r="N109" s="9"/>
    </row>
    <row r="110" spans="2:14" ht="12.75" hidden="1">
      <c r="B110" s="27"/>
      <c r="C110" s="27"/>
      <c r="E110" s="82"/>
      <c r="F110" s="7" t="s">
        <v>334</v>
      </c>
      <c r="L110" s="19"/>
      <c r="M110" s="19"/>
      <c r="N110" s="9"/>
    </row>
    <row r="111" spans="2:14" ht="12.75" hidden="1">
      <c r="B111" s="27"/>
      <c r="C111" s="27"/>
      <c r="F111" s="7" t="s">
        <v>335</v>
      </c>
      <c r="L111" s="19"/>
      <c r="M111" s="19"/>
      <c r="N111" s="9"/>
    </row>
    <row r="112" spans="2:14" ht="12.75" hidden="1">
      <c r="B112" s="13"/>
      <c r="C112" s="13"/>
      <c r="D112" s="13"/>
      <c r="E112" s="82"/>
      <c r="L112" s="19"/>
      <c r="M112" s="19"/>
      <c r="N112" s="9"/>
    </row>
    <row r="113" spans="2:14" ht="12.75" hidden="1">
      <c r="B113" s="13"/>
      <c r="C113" s="13"/>
      <c r="D113" s="13"/>
      <c r="E113" s="82"/>
      <c r="L113" s="19"/>
      <c r="M113" s="19"/>
      <c r="N113" s="9"/>
    </row>
    <row r="114" spans="2:14" ht="15.75">
      <c r="B114" s="72" t="s">
        <v>48</v>
      </c>
      <c r="C114" s="73"/>
      <c r="D114" s="73"/>
      <c r="E114" s="10"/>
      <c r="F114" s="10"/>
      <c r="G114" s="10"/>
      <c r="H114" s="10"/>
      <c r="I114" s="10"/>
      <c r="J114" s="10"/>
      <c r="K114" s="10"/>
      <c r="L114" s="23"/>
      <c r="M114" s="23"/>
      <c r="N114" s="9"/>
    </row>
    <row r="115" spans="2:14" ht="15">
      <c r="B115" s="77" t="s">
        <v>225</v>
      </c>
      <c r="C115" s="13"/>
      <c r="D115" s="13"/>
      <c r="G115" s="129"/>
      <c r="L115" s="19"/>
      <c r="M115" s="19"/>
      <c r="N115" s="9"/>
    </row>
    <row r="116" spans="2:14" ht="12.75">
      <c r="B116" s="22" t="s">
        <v>226</v>
      </c>
      <c r="C116" s="22"/>
      <c r="D116" s="22"/>
      <c r="E116" s="82">
        <f>IF(E118=F117,5,IF(E118=F118,4,IF(E118=F119,3,IF(E118=F120,2,IF(E118=F121,1,0)))))</f>
        <v>0</v>
      </c>
      <c r="L116" s="19"/>
      <c r="M116" s="19"/>
      <c r="N116" s="9"/>
    </row>
    <row r="117" spans="2:14" ht="12.75">
      <c r="B117" s="78"/>
      <c r="E117" s="87"/>
      <c r="F117" s="7" t="s">
        <v>126</v>
      </c>
      <c r="L117" s="19"/>
      <c r="M117" s="19"/>
      <c r="N117" s="9"/>
    </row>
    <row r="118" spans="2:14" ht="12.75">
      <c r="B118" s="78"/>
      <c r="F118" s="7" t="s">
        <v>127</v>
      </c>
      <c r="L118" s="19"/>
      <c r="M118" s="19"/>
      <c r="N118" s="9"/>
    </row>
    <row r="119" spans="2:14" ht="12.75">
      <c r="B119" s="78"/>
      <c r="E119" s="82"/>
      <c r="F119" s="7" t="s">
        <v>128</v>
      </c>
      <c r="L119" s="19"/>
      <c r="M119" s="19"/>
      <c r="N119" s="9"/>
    </row>
    <row r="120" spans="2:14" ht="12.75">
      <c r="B120" s="78"/>
      <c r="E120" s="13"/>
      <c r="F120" s="7" t="s">
        <v>129</v>
      </c>
      <c r="L120" s="19"/>
      <c r="M120" s="19"/>
      <c r="N120" s="9"/>
    </row>
    <row r="121" spans="2:14" ht="12.75" hidden="1">
      <c r="B121" s="78"/>
      <c r="E121" s="82"/>
      <c r="F121" s="7" t="s">
        <v>130</v>
      </c>
      <c r="L121" s="19"/>
      <c r="M121" s="19"/>
      <c r="N121" s="9"/>
    </row>
    <row r="122" spans="2:14" ht="12.75" hidden="1">
      <c r="B122" s="78"/>
      <c r="F122" s="7" t="s">
        <v>131</v>
      </c>
      <c r="L122" s="19"/>
      <c r="M122" s="19"/>
      <c r="N122" s="9"/>
    </row>
    <row r="123" spans="2:14" ht="12.75" hidden="1">
      <c r="B123" s="11"/>
      <c r="C123" s="11"/>
      <c r="D123" s="11"/>
      <c r="E123" s="82"/>
      <c r="L123" s="19"/>
      <c r="M123" s="19"/>
      <c r="N123" s="9"/>
    </row>
    <row r="124" spans="2:14" ht="12.75">
      <c r="B124" s="22" t="s">
        <v>227</v>
      </c>
      <c r="C124" s="22"/>
      <c r="D124" s="22"/>
      <c r="E124" s="82">
        <f>IF(E126=F125,5,IF(E126=F126,4,IF(E126=F127,3,IF(E126=F128,2,IF(E126=F129,1,0)))))</f>
        <v>0</v>
      </c>
      <c r="L124" s="19"/>
      <c r="M124" s="19"/>
      <c r="N124" s="9"/>
    </row>
    <row r="125" spans="2:14" ht="12.75">
      <c r="B125" s="78"/>
      <c r="E125" s="87"/>
      <c r="F125" s="7" t="s">
        <v>49</v>
      </c>
      <c r="L125" s="19"/>
      <c r="M125" s="19"/>
      <c r="N125" s="9"/>
    </row>
    <row r="126" spans="2:14" ht="12.75">
      <c r="B126" s="78"/>
      <c r="F126" s="7" t="s">
        <v>50</v>
      </c>
      <c r="L126" s="19"/>
      <c r="M126" s="19"/>
      <c r="N126" s="9"/>
    </row>
    <row r="127" spans="2:14" ht="12.75">
      <c r="B127" s="78"/>
      <c r="E127" s="82"/>
      <c r="F127" s="7" t="s">
        <v>51</v>
      </c>
      <c r="L127" s="19"/>
      <c r="M127" s="19"/>
      <c r="N127" s="9"/>
    </row>
    <row r="128" spans="2:14" ht="12.75">
      <c r="B128" s="78"/>
      <c r="E128" s="13"/>
      <c r="F128" s="13" t="s">
        <v>52</v>
      </c>
      <c r="L128" s="19"/>
      <c r="M128" s="19"/>
      <c r="N128" s="9"/>
    </row>
    <row r="129" spans="2:14" ht="12.75" hidden="1">
      <c r="B129" s="78"/>
      <c r="E129" s="82"/>
      <c r="F129" s="13" t="s">
        <v>53</v>
      </c>
      <c r="L129" s="19"/>
      <c r="M129" s="19"/>
      <c r="N129" s="9"/>
    </row>
    <row r="130" spans="2:14" ht="12.75" hidden="1">
      <c r="B130" s="78"/>
      <c r="F130" s="13" t="s">
        <v>54</v>
      </c>
      <c r="L130" s="19"/>
      <c r="M130" s="19"/>
      <c r="N130" s="9"/>
    </row>
    <row r="131" spans="2:14" ht="12.75" hidden="1">
      <c r="B131" s="78"/>
      <c r="C131" s="78"/>
      <c r="D131" s="78"/>
      <c r="E131" s="82"/>
      <c r="L131" s="19"/>
      <c r="M131" s="19"/>
      <c r="N131" s="9"/>
    </row>
    <row r="132" spans="2:14" ht="15">
      <c r="B132" s="74" t="s">
        <v>228</v>
      </c>
      <c r="C132" s="11"/>
      <c r="D132" s="11"/>
      <c r="L132" s="19"/>
      <c r="M132" s="19"/>
      <c r="N132" s="9"/>
    </row>
    <row r="133" spans="2:14" ht="12.75">
      <c r="B133" s="22" t="s">
        <v>229</v>
      </c>
      <c r="C133" s="22"/>
      <c r="D133" s="22"/>
      <c r="E133" s="82">
        <f>IF(E135=F134,5,IF(E135=F135,4,IF(E135=F136,3,IF(E135=F137,2,IF(E135=F138,1,0)))))</f>
        <v>0</v>
      </c>
      <c r="L133" s="19"/>
      <c r="M133" s="19"/>
      <c r="N133" s="9"/>
    </row>
    <row r="134" spans="2:14" ht="12.75">
      <c r="B134" s="27"/>
      <c r="E134" s="87"/>
      <c r="F134" s="7" t="s">
        <v>77</v>
      </c>
      <c r="L134" s="19"/>
      <c r="M134" s="19"/>
      <c r="N134" s="9"/>
    </row>
    <row r="135" spans="2:14" ht="12.75">
      <c r="B135" s="27"/>
      <c r="F135" s="7" t="s">
        <v>51</v>
      </c>
      <c r="L135" s="19"/>
      <c r="M135" s="19"/>
      <c r="N135" s="9"/>
    </row>
    <row r="136" spans="2:14" ht="12.75">
      <c r="B136" s="27"/>
      <c r="E136" s="82"/>
      <c r="F136" s="7" t="s">
        <v>52</v>
      </c>
      <c r="L136" s="19"/>
      <c r="M136" s="19"/>
      <c r="N136" s="9"/>
    </row>
    <row r="137" spans="2:14" ht="12.75">
      <c r="B137" s="27"/>
      <c r="E137" s="13"/>
      <c r="F137" s="13" t="s">
        <v>78</v>
      </c>
      <c r="L137" s="19"/>
      <c r="M137" s="19"/>
      <c r="N137" s="9"/>
    </row>
    <row r="138" spans="2:14" ht="12.75" hidden="1">
      <c r="B138" s="27"/>
      <c r="E138" s="82"/>
      <c r="F138" s="13" t="s">
        <v>54</v>
      </c>
      <c r="L138" s="19"/>
      <c r="M138" s="19"/>
      <c r="N138" s="9"/>
    </row>
    <row r="139" spans="2:14" ht="12.75" hidden="1">
      <c r="B139" s="27"/>
      <c r="F139" s="13" t="s">
        <v>79</v>
      </c>
      <c r="L139" s="19"/>
      <c r="M139" s="19"/>
      <c r="N139" s="9"/>
    </row>
    <row r="140" spans="2:14" ht="12.75" hidden="1">
      <c r="B140" s="13"/>
      <c r="C140" s="13"/>
      <c r="D140" s="13"/>
      <c r="E140" s="82"/>
      <c r="L140" s="19"/>
      <c r="M140" s="19"/>
      <c r="N140" s="9"/>
    </row>
    <row r="141" spans="2:14" ht="12.75">
      <c r="B141" s="22" t="s">
        <v>230</v>
      </c>
      <c r="C141" s="22"/>
      <c r="D141" s="22"/>
      <c r="E141" s="82">
        <f>IF(E143=F142,5,IF(E143=F143,4,IF(E143=F144,3,IF(E143=F145,2,IF(E143=F146,1,0)))))</f>
        <v>0</v>
      </c>
      <c r="L141" s="19"/>
      <c r="M141" s="19"/>
      <c r="N141" s="9"/>
    </row>
    <row r="142" spans="2:14" ht="12.75">
      <c r="B142" s="49"/>
      <c r="E142" s="87"/>
      <c r="F142" s="7" t="s">
        <v>77</v>
      </c>
      <c r="L142" s="19"/>
      <c r="M142" s="19"/>
      <c r="N142" s="9"/>
    </row>
    <row r="143" spans="2:14" ht="12.75">
      <c r="B143" s="49"/>
      <c r="F143" s="7" t="s">
        <v>51</v>
      </c>
      <c r="L143" s="19"/>
      <c r="M143" s="19"/>
      <c r="N143" s="9"/>
    </row>
    <row r="144" spans="2:14" ht="12.75">
      <c r="B144" s="49"/>
      <c r="E144" s="82"/>
      <c r="F144" s="7" t="s">
        <v>52</v>
      </c>
      <c r="L144" s="19"/>
      <c r="M144" s="19"/>
      <c r="N144" s="9"/>
    </row>
    <row r="145" spans="2:14" ht="12.75">
      <c r="B145" s="49"/>
      <c r="E145" s="13"/>
      <c r="F145" s="13" t="s">
        <v>78</v>
      </c>
      <c r="L145" s="19"/>
      <c r="M145" s="19"/>
      <c r="N145" s="9"/>
    </row>
    <row r="146" spans="2:14" ht="12.75" hidden="1">
      <c r="B146" s="49"/>
      <c r="E146" s="82"/>
      <c r="F146" s="13" t="s">
        <v>54</v>
      </c>
      <c r="L146" s="19"/>
      <c r="M146" s="19"/>
      <c r="N146" s="9"/>
    </row>
    <row r="147" spans="2:14" ht="12.75" hidden="1">
      <c r="B147" s="49"/>
      <c r="F147" s="13" t="s">
        <v>79</v>
      </c>
      <c r="L147" s="19"/>
      <c r="M147" s="19"/>
      <c r="N147" s="9"/>
    </row>
    <row r="148" spans="2:14" ht="12.75" hidden="1">
      <c r="B148" s="13"/>
      <c r="C148" s="13"/>
      <c r="D148" s="13"/>
      <c r="E148" s="82"/>
      <c r="L148" s="19"/>
      <c r="M148" s="19"/>
      <c r="N148" s="9"/>
    </row>
    <row r="149" spans="2:14" ht="15">
      <c r="B149" s="77" t="s">
        <v>231</v>
      </c>
      <c r="C149" s="13"/>
      <c r="D149" s="13"/>
      <c r="G149" s="129"/>
      <c r="L149" s="19"/>
      <c r="M149" s="19"/>
      <c r="N149" s="9"/>
    </row>
    <row r="150" spans="2:14" ht="12.75">
      <c r="B150" s="22" t="s">
        <v>232</v>
      </c>
      <c r="C150" s="22"/>
      <c r="D150" s="22"/>
      <c r="E150" s="82">
        <f>IF(E152=F151,5,IF(E152=F152,4,IF(E152=F153,3,IF(E152=F154,2,IF(E152=F155,1,0)))))</f>
        <v>0</v>
      </c>
      <c r="L150" s="19"/>
      <c r="M150" s="19"/>
      <c r="N150" s="9"/>
    </row>
    <row r="151" spans="2:14" ht="12.75">
      <c r="B151" s="27"/>
      <c r="D151" s="25"/>
      <c r="E151" s="87"/>
      <c r="F151" s="25" t="s">
        <v>8</v>
      </c>
      <c r="L151" s="19"/>
      <c r="M151" s="19"/>
      <c r="N151" s="9"/>
    </row>
    <row r="152" spans="2:14" ht="12.75">
      <c r="B152" s="27"/>
      <c r="F152" s="24" t="s">
        <v>13</v>
      </c>
      <c r="L152" s="19"/>
      <c r="M152" s="19"/>
      <c r="N152" s="9"/>
    </row>
    <row r="153" spans="2:14" ht="12.75">
      <c r="B153" s="27"/>
      <c r="E153" s="82"/>
      <c r="F153" s="24" t="s">
        <v>12</v>
      </c>
      <c r="L153" s="19"/>
      <c r="M153" s="19"/>
      <c r="N153" s="9"/>
    </row>
    <row r="154" spans="2:14" ht="12.75">
      <c r="B154" s="27"/>
      <c r="E154" s="13"/>
      <c r="F154" s="26" t="s">
        <v>11</v>
      </c>
      <c r="L154" s="19"/>
      <c r="M154" s="19"/>
      <c r="N154" s="9"/>
    </row>
    <row r="155" spans="2:14" ht="12.75" hidden="1">
      <c r="B155" s="27"/>
      <c r="E155" s="82"/>
      <c r="F155" s="24" t="s">
        <v>10</v>
      </c>
      <c r="L155" s="19"/>
      <c r="M155" s="19"/>
      <c r="N155" s="9"/>
    </row>
    <row r="156" spans="2:14" ht="12.75" hidden="1">
      <c r="B156" s="27"/>
      <c r="F156" s="24" t="s">
        <v>9</v>
      </c>
      <c r="L156" s="19"/>
      <c r="M156" s="19"/>
      <c r="N156" s="9"/>
    </row>
    <row r="157" spans="2:14" ht="12.75" hidden="1">
      <c r="B157" s="27"/>
      <c r="C157" s="27"/>
      <c r="D157" s="27"/>
      <c r="E157" s="82"/>
      <c r="L157" s="19"/>
      <c r="M157" s="19"/>
      <c r="N157" s="9"/>
    </row>
    <row r="158" spans="2:14" ht="12.75">
      <c r="B158" s="22" t="s">
        <v>233</v>
      </c>
      <c r="C158" s="22"/>
      <c r="D158" s="22"/>
      <c r="E158" s="82">
        <f>IF(E160=F159,5,IF(E160=F160,4,IF(E160=F161,3,IF(E160=F162,2,IF(E160=F163,1,0)))))</f>
        <v>0</v>
      </c>
      <c r="G158" s="129"/>
      <c r="L158" s="19"/>
      <c r="M158" s="19"/>
      <c r="N158" s="9"/>
    </row>
    <row r="159" spans="2:14" ht="12.75">
      <c r="B159" s="27"/>
      <c r="D159" s="25"/>
      <c r="E159" s="87"/>
      <c r="F159" s="25" t="s">
        <v>55</v>
      </c>
      <c r="L159" s="19"/>
      <c r="M159" s="19"/>
      <c r="N159" s="9"/>
    </row>
    <row r="160" spans="2:14" ht="12.75">
      <c r="B160" s="27"/>
      <c r="F160" s="25" t="s">
        <v>56</v>
      </c>
      <c r="L160" s="19"/>
      <c r="M160" s="19"/>
      <c r="N160" s="9"/>
    </row>
    <row r="161" spans="2:14" ht="12.75">
      <c r="B161" s="27"/>
      <c r="E161" s="82"/>
      <c r="F161" s="25" t="s">
        <v>57</v>
      </c>
      <c r="L161" s="19"/>
      <c r="M161" s="19"/>
      <c r="N161" s="9"/>
    </row>
    <row r="162" spans="2:14" ht="12.75">
      <c r="B162" s="27"/>
      <c r="E162" s="13"/>
      <c r="F162" s="25" t="s">
        <v>58</v>
      </c>
      <c r="L162" s="19"/>
      <c r="M162" s="19"/>
      <c r="N162" s="9"/>
    </row>
    <row r="163" spans="2:14" ht="12.75" hidden="1">
      <c r="B163" s="27"/>
      <c r="E163" s="82"/>
      <c r="F163" s="25" t="s">
        <v>59</v>
      </c>
      <c r="L163" s="19"/>
      <c r="M163" s="19"/>
      <c r="N163" s="9"/>
    </row>
    <row r="164" spans="2:14" ht="12.75" hidden="1">
      <c r="B164" s="27"/>
      <c r="F164" s="25" t="s">
        <v>60</v>
      </c>
      <c r="L164" s="19"/>
      <c r="M164" s="19"/>
      <c r="N164" s="9"/>
    </row>
    <row r="165" spans="2:14" ht="12.75" hidden="1">
      <c r="B165" s="13"/>
      <c r="C165" s="13"/>
      <c r="D165" s="13"/>
      <c r="E165" s="82"/>
      <c r="L165" s="19"/>
      <c r="M165" s="19"/>
      <c r="N165" s="9"/>
    </row>
    <row r="166" spans="2:14" ht="12.75">
      <c r="B166" s="22" t="s">
        <v>234</v>
      </c>
      <c r="C166" s="22"/>
      <c r="D166" s="22"/>
      <c r="E166" s="82">
        <f>IF(E168=F167,5,IF(E168=F168,4,IF(E168=F169,3,IF(E168=F170,2,IF(E168=F171,1,0)))))</f>
        <v>0</v>
      </c>
      <c r="G166" s="129"/>
      <c r="L166" s="19"/>
      <c r="M166" s="19"/>
      <c r="N166" s="9"/>
    </row>
    <row r="167" spans="2:14" ht="12.75">
      <c r="B167" s="27"/>
      <c r="D167" s="29"/>
      <c r="E167" s="87"/>
      <c r="F167" s="29" t="s">
        <v>70</v>
      </c>
      <c r="M167" s="19"/>
      <c r="N167" s="9"/>
    </row>
    <row r="168" spans="2:14" ht="12.75">
      <c r="B168" s="27"/>
      <c r="F168" s="31" t="s">
        <v>71</v>
      </c>
      <c r="M168" s="19"/>
      <c r="N168" s="9"/>
    </row>
    <row r="169" spans="2:14" ht="12.75">
      <c r="B169" s="27"/>
      <c r="E169" s="82"/>
      <c r="F169" s="31" t="s">
        <v>38</v>
      </c>
      <c r="M169" s="19"/>
      <c r="N169" s="9"/>
    </row>
    <row r="170" spans="2:14" ht="12.75">
      <c r="B170" s="27"/>
      <c r="E170" s="13"/>
      <c r="F170" s="31" t="s">
        <v>72</v>
      </c>
      <c r="M170" s="19"/>
      <c r="N170" s="9"/>
    </row>
    <row r="171" spans="2:14" ht="12.75" hidden="1">
      <c r="B171" s="27"/>
      <c r="E171" s="82"/>
      <c r="F171" s="31" t="s">
        <v>73</v>
      </c>
      <c r="M171" s="19"/>
      <c r="N171" s="9"/>
    </row>
    <row r="172" spans="2:14" ht="12.75" hidden="1">
      <c r="B172" s="27"/>
      <c r="F172" s="31" t="s">
        <v>37</v>
      </c>
      <c r="M172" s="19"/>
      <c r="N172" s="9"/>
    </row>
    <row r="173" spans="2:14" ht="12.75" hidden="1">
      <c r="B173" s="13"/>
      <c r="C173" s="13"/>
      <c r="D173" s="13"/>
      <c r="E173" s="82"/>
      <c r="M173" s="19"/>
      <c r="N173" s="9"/>
    </row>
    <row r="174" spans="2:14" ht="12.75">
      <c r="B174" s="22" t="s">
        <v>235</v>
      </c>
      <c r="C174" s="22"/>
      <c r="D174" s="22"/>
      <c r="E174" s="82">
        <f>IF(E176=F175,5,IF(E176=F176,4,IF(E176=F177,3,IF(E176=F178,2,IF(E176=F179,1,0)))))</f>
        <v>0</v>
      </c>
      <c r="G174" s="129"/>
      <c r="L174" s="19"/>
      <c r="M174" s="19"/>
      <c r="N174" s="9"/>
    </row>
    <row r="175" spans="2:14" ht="12.75">
      <c r="B175" s="27"/>
      <c r="D175" s="29"/>
      <c r="E175" s="87"/>
      <c r="F175" s="29" t="s">
        <v>39</v>
      </c>
      <c r="M175" s="19"/>
      <c r="N175" s="9"/>
    </row>
    <row r="176" spans="2:14" ht="12.75">
      <c r="B176" s="27"/>
      <c r="F176" s="29" t="s">
        <v>42</v>
      </c>
      <c r="M176" s="19"/>
      <c r="N176" s="9"/>
    </row>
    <row r="177" spans="2:14" ht="12.75">
      <c r="B177" s="27"/>
      <c r="E177" s="82"/>
      <c r="F177" s="29" t="s">
        <v>41</v>
      </c>
      <c r="M177" s="19"/>
      <c r="N177" s="9"/>
    </row>
    <row r="178" spans="2:14" ht="12.75">
      <c r="B178" s="27"/>
      <c r="E178" s="13"/>
      <c r="F178" s="29" t="s">
        <v>40</v>
      </c>
      <c r="M178" s="19"/>
      <c r="N178" s="9"/>
    </row>
    <row r="179" spans="2:14" ht="12.75" hidden="1">
      <c r="B179" s="27"/>
      <c r="E179" s="82"/>
      <c r="F179" s="29" t="s">
        <v>44</v>
      </c>
      <c r="M179" s="19"/>
      <c r="N179" s="9"/>
    </row>
    <row r="180" spans="2:14" ht="12.75" hidden="1">
      <c r="B180" s="27"/>
      <c r="F180" s="29" t="s">
        <v>43</v>
      </c>
      <c r="M180" s="19"/>
      <c r="N180" s="9"/>
    </row>
    <row r="181" spans="2:14" ht="12.75" hidden="1">
      <c r="B181" s="13"/>
      <c r="C181" s="13"/>
      <c r="D181" s="13"/>
      <c r="E181" s="82"/>
      <c r="F181" s="13"/>
      <c r="G181" s="13"/>
      <c r="H181" s="13"/>
      <c r="I181" s="13"/>
      <c r="J181" s="13"/>
      <c r="K181" s="13"/>
      <c r="M181" s="28"/>
      <c r="N181" s="9"/>
    </row>
    <row r="182" spans="2:14" ht="12.75">
      <c r="B182" s="22" t="s">
        <v>236</v>
      </c>
      <c r="C182" s="22"/>
      <c r="D182" s="22"/>
      <c r="E182" s="82">
        <f>IF(E184=F183,5,IF(E184=F184,4,IF(E184=F185,3,IF(E184=F186,2,IF(E184=F187,1,0)))))</f>
        <v>0</v>
      </c>
      <c r="F182" s="13"/>
      <c r="G182" s="13"/>
      <c r="H182" s="13"/>
      <c r="I182" s="13"/>
      <c r="J182" s="13"/>
      <c r="K182" s="13"/>
      <c r="L182" s="28"/>
      <c r="M182" s="28"/>
      <c r="N182" s="9"/>
    </row>
    <row r="183" spans="2:14" ht="12.75">
      <c r="B183" s="27"/>
      <c r="D183" s="25"/>
      <c r="E183" s="87"/>
      <c r="F183" s="25" t="s">
        <v>15</v>
      </c>
      <c r="L183" s="19"/>
      <c r="M183" s="19"/>
      <c r="N183" s="9"/>
    </row>
    <row r="184" spans="2:14" ht="12.75">
      <c r="B184" s="27"/>
      <c r="F184" s="24" t="s">
        <v>61</v>
      </c>
      <c r="L184" s="19"/>
      <c r="M184" s="19"/>
      <c r="N184" s="9"/>
    </row>
    <row r="185" spans="2:14" ht="12.75">
      <c r="B185" s="27"/>
      <c r="E185" s="82"/>
      <c r="F185" s="24" t="s">
        <v>62</v>
      </c>
      <c r="L185" s="19"/>
      <c r="M185" s="19"/>
      <c r="N185" s="9"/>
    </row>
    <row r="186" spans="2:14" ht="12.75">
      <c r="B186" s="27"/>
      <c r="E186" s="13"/>
      <c r="F186" s="24" t="s">
        <v>63</v>
      </c>
      <c r="L186" s="19"/>
      <c r="M186" s="19"/>
      <c r="N186" s="9"/>
    </row>
    <row r="187" spans="2:14" ht="12.75" hidden="1">
      <c r="B187" s="27"/>
      <c r="E187" s="82"/>
      <c r="F187" s="24" t="s">
        <v>64</v>
      </c>
      <c r="L187" s="19"/>
      <c r="M187" s="19"/>
      <c r="N187" s="9"/>
    </row>
    <row r="188" spans="2:14" ht="12.75" hidden="1">
      <c r="B188" s="27"/>
      <c r="F188" s="24" t="s">
        <v>3</v>
      </c>
      <c r="L188" s="19"/>
      <c r="M188" s="19"/>
      <c r="N188" s="9"/>
    </row>
    <row r="189" spans="2:14" ht="12.75" hidden="1">
      <c r="B189" s="13"/>
      <c r="C189" s="13"/>
      <c r="D189" s="13"/>
      <c r="E189" s="82"/>
      <c r="L189" s="19"/>
      <c r="M189" s="19"/>
      <c r="N189" s="9"/>
    </row>
    <row r="190" spans="2:14" ht="12.75">
      <c r="B190" s="22" t="s">
        <v>237</v>
      </c>
      <c r="C190" s="22"/>
      <c r="D190" s="22"/>
      <c r="E190" s="82">
        <f>IF(E192=F191,5,IF(E192=F192,4,IF(E192=F193,3,IF(E192=F194,2,IF(E192=F195,1,0)))))</f>
        <v>0</v>
      </c>
      <c r="L190" s="19"/>
      <c r="M190" s="19"/>
      <c r="N190" s="9"/>
    </row>
    <row r="191" spans="2:14" ht="12.75">
      <c r="B191" s="27"/>
      <c r="D191" s="24"/>
      <c r="E191" s="87"/>
      <c r="F191" s="24" t="s">
        <v>7</v>
      </c>
      <c r="L191" s="19"/>
      <c r="M191" s="19"/>
      <c r="N191" s="9"/>
    </row>
    <row r="192" spans="2:14" ht="12.75">
      <c r="B192" s="27"/>
      <c r="F192" s="24" t="s">
        <v>16</v>
      </c>
      <c r="L192" s="19"/>
      <c r="M192" s="19"/>
      <c r="N192" s="9"/>
    </row>
    <row r="193" spans="2:14" ht="12.75">
      <c r="B193" s="27"/>
      <c r="E193" s="82"/>
      <c r="F193" s="24" t="s">
        <v>6</v>
      </c>
      <c r="L193" s="19"/>
      <c r="M193" s="19"/>
      <c r="N193" s="9"/>
    </row>
    <row r="194" spans="2:14" ht="12.75">
      <c r="B194" s="27"/>
      <c r="E194" s="13"/>
      <c r="F194" s="24" t="s">
        <v>5</v>
      </c>
      <c r="L194" s="19"/>
      <c r="M194" s="19"/>
      <c r="N194" s="9"/>
    </row>
    <row r="195" spans="2:14" ht="12.75" hidden="1">
      <c r="B195" s="27"/>
      <c r="E195" s="82"/>
      <c r="F195" s="24" t="s">
        <v>4</v>
      </c>
      <c r="L195" s="19"/>
      <c r="M195" s="19"/>
      <c r="N195" s="9"/>
    </row>
    <row r="196" spans="2:14" ht="12.75" hidden="1">
      <c r="B196" s="27"/>
      <c r="F196" s="24" t="s">
        <v>3</v>
      </c>
      <c r="L196" s="19"/>
      <c r="M196" s="19"/>
      <c r="N196" s="9"/>
    </row>
    <row r="197" spans="2:14" ht="12.75" hidden="1">
      <c r="B197" s="13"/>
      <c r="C197" s="13"/>
      <c r="D197" s="13"/>
      <c r="E197" s="82"/>
      <c r="L197" s="19"/>
      <c r="M197" s="19"/>
      <c r="N197" s="9"/>
    </row>
    <row r="198" spans="2:14" ht="12.75">
      <c r="B198" s="22" t="s">
        <v>238</v>
      </c>
      <c r="C198" s="22"/>
      <c r="D198" s="22"/>
      <c r="E198" s="82">
        <f>IF(E200=F199,5,IF(E200=F200,4,IF(E200=F201,3,IF(E200=F202,2,IF(E200=F203,1,0)))))</f>
        <v>0</v>
      </c>
      <c r="L198" s="19"/>
      <c r="M198" s="19"/>
      <c r="N198" s="9"/>
    </row>
    <row r="199" spans="2:14" ht="12.75">
      <c r="B199" s="27"/>
      <c r="D199" s="29"/>
      <c r="E199" s="87"/>
      <c r="F199" s="29" t="s">
        <v>36</v>
      </c>
      <c r="L199" s="19"/>
      <c r="M199" s="19"/>
      <c r="N199" s="9"/>
    </row>
    <row r="200" spans="2:14" ht="12.75">
      <c r="B200" s="27"/>
      <c r="F200" s="29" t="s">
        <v>65</v>
      </c>
      <c r="L200" s="19"/>
      <c r="M200" s="19"/>
      <c r="N200" s="9"/>
    </row>
    <row r="201" spans="2:14" ht="12.75">
      <c r="B201" s="27"/>
      <c r="E201" s="82"/>
      <c r="F201" s="29" t="s">
        <v>66</v>
      </c>
      <c r="L201" s="19"/>
      <c r="M201" s="19"/>
      <c r="N201" s="9"/>
    </row>
    <row r="202" spans="2:14" ht="12.75">
      <c r="B202" s="27"/>
      <c r="E202" s="13"/>
      <c r="F202" s="29" t="s">
        <v>67</v>
      </c>
      <c r="L202" s="19"/>
      <c r="M202" s="19"/>
      <c r="N202" s="9"/>
    </row>
    <row r="203" spans="2:14" ht="12.75" hidden="1">
      <c r="B203" s="27"/>
      <c r="E203" s="82"/>
      <c r="F203" s="29" t="s">
        <v>68</v>
      </c>
      <c r="L203" s="19"/>
      <c r="M203" s="19"/>
      <c r="N203" s="9"/>
    </row>
    <row r="204" spans="2:14" ht="12.75" hidden="1">
      <c r="B204" s="27"/>
      <c r="F204" s="30" t="s">
        <v>69</v>
      </c>
      <c r="L204" s="19"/>
      <c r="M204" s="19"/>
      <c r="N204" s="9"/>
    </row>
    <row r="205" spans="2:14" ht="12.75" hidden="1">
      <c r="B205" s="13"/>
      <c r="C205" s="13"/>
      <c r="D205" s="13"/>
      <c r="E205" s="82"/>
      <c r="L205" s="19"/>
      <c r="M205" s="19"/>
      <c r="N205" s="9"/>
    </row>
    <row r="206" spans="2:14" ht="15">
      <c r="B206" s="77" t="s">
        <v>240</v>
      </c>
      <c r="C206" s="13"/>
      <c r="D206" s="13"/>
      <c r="G206" s="129"/>
      <c r="L206" s="19"/>
      <c r="M206" s="19"/>
      <c r="N206" s="9"/>
    </row>
    <row r="207" spans="2:14" ht="12.75">
      <c r="B207" s="22" t="s">
        <v>239</v>
      </c>
      <c r="C207" s="22"/>
      <c r="D207" s="22"/>
      <c r="E207" s="82">
        <f>IF(E209=F208,5,IF(E209=F209,4,IF(E209=F210,3,IF(E209=F211,2,IF(E209=F212,1,0)))))</f>
        <v>0</v>
      </c>
      <c r="L207" s="19"/>
      <c r="M207" s="19"/>
      <c r="N207" s="9"/>
    </row>
    <row r="208" spans="2:14" ht="12.75">
      <c r="B208" s="27"/>
      <c r="E208" s="87"/>
      <c r="F208" s="7" t="s">
        <v>29</v>
      </c>
      <c r="L208" s="19"/>
      <c r="M208" s="19"/>
      <c r="N208" s="9"/>
    </row>
    <row r="209" spans="2:14" ht="12.75">
      <c r="B209" s="27"/>
      <c r="F209" s="7" t="s">
        <v>30</v>
      </c>
      <c r="L209" s="19"/>
      <c r="M209" s="19"/>
      <c r="N209" s="9"/>
    </row>
    <row r="210" spans="2:14" ht="12.75">
      <c r="B210" s="27"/>
      <c r="E210" s="82"/>
      <c r="F210" s="7" t="s">
        <v>31</v>
      </c>
      <c r="L210" s="19"/>
      <c r="M210" s="19"/>
      <c r="N210" s="9"/>
    </row>
    <row r="211" spans="2:14" ht="12.75">
      <c r="B211" s="27"/>
      <c r="E211" s="13"/>
      <c r="F211" s="7" t="s">
        <v>32</v>
      </c>
      <c r="L211" s="19"/>
      <c r="M211" s="19"/>
      <c r="N211" s="9"/>
    </row>
    <row r="212" spans="2:14" ht="12.75" hidden="1">
      <c r="B212" s="27"/>
      <c r="E212" s="82"/>
      <c r="F212" s="7" t="s">
        <v>33</v>
      </c>
      <c r="L212" s="19"/>
      <c r="M212" s="19"/>
      <c r="N212" s="9"/>
    </row>
    <row r="213" spans="2:14" ht="12.75" hidden="1">
      <c r="B213" s="27"/>
      <c r="F213" s="7" t="s">
        <v>34</v>
      </c>
      <c r="L213" s="19"/>
      <c r="M213" s="19"/>
      <c r="N213" s="9"/>
    </row>
    <row r="214" spans="2:14" ht="12.75" hidden="1">
      <c r="B214" s="13"/>
      <c r="C214" s="13"/>
      <c r="D214" s="13"/>
      <c r="E214" s="82"/>
      <c r="L214" s="19"/>
      <c r="M214" s="19"/>
      <c r="N214" s="9"/>
    </row>
    <row r="215" spans="2:14" ht="12.75" hidden="1">
      <c r="B215" s="13"/>
      <c r="C215" s="13"/>
      <c r="D215" s="13"/>
      <c r="L215" s="19"/>
      <c r="M215" s="19"/>
      <c r="N215" s="9"/>
    </row>
    <row r="216" spans="2:14" ht="15.75">
      <c r="B216" s="72" t="s">
        <v>28</v>
      </c>
      <c r="C216" s="73"/>
      <c r="D216" s="73"/>
      <c r="G216" s="129"/>
      <c r="L216" s="19"/>
      <c r="M216" s="19"/>
      <c r="N216" s="9"/>
    </row>
    <row r="217" spans="2:14" ht="12.75">
      <c r="B217" s="22" t="s">
        <v>241</v>
      </c>
      <c r="C217" s="22"/>
      <c r="D217" s="22"/>
      <c r="E217" s="82">
        <f>IF(E219=F218,5,IF(E219=F219,4,IF(E219=F220,3,IF(E219=F221,2,IF(E219=F222,1,0)))))</f>
        <v>0</v>
      </c>
      <c r="L217" s="19"/>
      <c r="M217" s="19"/>
      <c r="N217" s="9"/>
    </row>
    <row r="218" spans="2:14" ht="12.75">
      <c r="B218" s="27"/>
      <c r="D218" s="31"/>
      <c r="E218" s="87"/>
      <c r="F218" s="31" t="s">
        <v>74</v>
      </c>
      <c r="L218" s="19"/>
      <c r="M218" s="19"/>
      <c r="N218" s="9"/>
    </row>
    <row r="219" spans="2:14" ht="12.75">
      <c r="B219" s="27"/>
      <c r="F219" s="31" t="s">
        <v>86</v>
      </c>
      <c r="L219" s="19"/>
      <c r="M219" s="19"/>
      <c r="N219" s="9"/>
    </row>
    <row r="220" spans="2:14" ht="12.75">
      <c r="B220" s="27"/>
      <c r="E220" s="82"/>
      <c r="F220" s="31" t="s">
        <v>87</v>
      </c>
      <c r="L220" s="19"/>
      <c r="M220" s="19"/>
      <c r="N220" s="9"/>
    </row>
    <row r="221" spans="2:14" ht="12.75">
      <c r="B221" s="27"/>
      <c r="E221" s="13"/>
      <c r="F221" s="31" t="s">
        <v>88</v>
      </c>
      <c r="L221" s="19"/>
      <c r="M221" s="19"/>
      <c r="N221" s="9"/>
    </row>
    <row r="222" spans="2:14" ht="12.75" hidden="1">
      <c r="B222" s="27"/>
      <c r="E222" s="82"/>
      <c r="F222" s="32" t="s">
        <v>89</v>
      </c>
      <c r="L222" s="19"/>
      <c r="M222" s="19"/>
      <c r="N222" s="9"/>
    </row>
    <row r="223" spans="2:14" ht="12.75" hidden="1">
      <c r="B223" s="27"/>
      <c r="F223" s="32" t="s">
        <v>47</v>
      </c>
      <c r="L223" s="19"/>
      <c r="M223" s="19"/>
      <c r="N223" s="9"/>
    </row>
    <row r="224" spans="2:14" ht="12.75" hidden="1">
      <c r="B224" s="13"/>
      <c r="C224" s="13"/>
      <c r="D224" s="13"/>
      <c r="E224" s="82"/>
      <c r="L224" s="19"/>
      <c r="M224" s="19"/>
      <c r="N224" s="9"/>
    </row>
    <row r="225" spans="2:14" ht="12.75">
      <c r="B225" s="22" t="s">
        <v>242</v>
      </c>
      <c r="C225" s="22"/>
      <c r="D225" s="22"/>
      <c r="E225" s="82">
        <f>IF(E227=F226,5,IF(E227=F227,4,IF(E227=F228,3,IF(E227=F229,2,IF(E227=F230,1,0)))))</f>
        <v>0</v>
      </c>
      <c r="L225" s="19"/>
      <c r="M225" s="19"/>
      <c r="N225" s="9"/>
    </row>
    <row r="226" spans="2:14" ht="12.75">
      <c r="B226" s="27"/>
      <c r="E226" s="87"/>
      <c r="F226" s="7" t="s">
        <v>137</v>
      </c>
      <c r="L226" s="19"/>
      <c r="M226" s="19"/>
      <c r="N226" s="9"/>
    </row>
    <row r="227" spans="2:14" ht="12.75">
      <c r="B227" s="27"/>
      <c r="F227" s="7" t="s">
        <v>138</v>
      </c>
      <c r="L227" s="19"/>
      <c r="M227" s="19"/>
      <c r="N227" s="9"/>
    </row>
    <row r="228" spans="2:14" ht="12.75">
      <c r="B228" s="27"/>
      <c r="E228" s="82"/>
      <c r="F228" s="7" t="s">
        <v>139</v>
      </c>
      <c r="L228" s="19"/>
      <c r="M228" s="19"/>
      <c r="N228" s="9"/>
    </row>
    <row r="229" spans="2:14" ht="12.75">
      <c r="B229" s="27"/>
      <c r="E229" s="13"/>
      <c r="F229" s="7" t="s">
        <v>140</v>
      </c>
      <c r="L229" s="19"/>
      <c r="M229" s="19"/>
      <c r="N229" s="9"/>
    </row>
    <row r="230" spans="2:14" ht="12.75" hidden="1">
      <c r="B230" s="27"/>
      <c r="E230" s="82"/>
      <c r="F230" s="7" t="s">
        <v>75</v>
      </c>
      <c r="L230" s="19"/>
      <c r="M230" s="19"/>
      <c r="N230" s="9"/>
    </row>
    <row r="231" spans="2:14" ht="12.75" hidden="1">
      <c r="B231" s="27"/>
      <c r="F231" s="7" t="s">
        <v>76</v>
      </c>
      <c r="L231" s="19"/>
      <c r="M231" s="19"/>
      <c r="N231" s="9"/>
    </row>
    <row r="232" spans="2:14" ht="12.75" hidden="1">
      <c r="B232" s="13"/>
      <c r="C232" s="13"/>
      <c r="D232" s="13"/>
      <c r="E232" s="82"/>
      <c r="L232" s="19"/>
      <c r="M232" s="19"/>
      <c r="N232" s="9"/>
    </row>
    <row r="233" spans="2:14" ht="12.75">
      <c r="B233" s="22" t="s">
        <v>243</v>
      </c>
      <c r="C233" s="22"/>
      <c r="D233" s="22"/>
      <c r="E233" s="82">
        <f>IF(E235=F234,5,IF(E235=F235,4,IF(E235=F236,3,IF(E235=F237,2,IF(E235=F238,1,0)))))</f>
        <v>0</v>
      </c>
      <c r="L233" s="19"/>
      <c r="M233" s="19"/>
      <c r="N233" s="9"/>
    </row>
    <row r="234" spans="2:14" ht="12.75">
      <c r="B234" s="27"/>
      <c r="E234" s="87"/>
      <c r="F234" s="7" t="s">
        <v>76</v>
      </c>
      <c r="L234" s="19"/>
      <c r="M234" s="19"/>
      <c r="N234" s="9"/>
    </row>
    <row r="235" spans="2:14" ht="12.75">
      <c r="B235" s="27"/>
      <c r="F235" s="7" t="s">
        <v>75</v>
      </c>
      <c r="L235" s="19"/>
      <c r="M235" s="19"/>
      <c r="N235" s="9"/>
    </row>
    <row r="236" spans="2:14" ht="12.75">
      <c r="B236" s="27"/>
      <c r="E236" s="82"/>
      <c r="F236" s="7" t="s">
        <v>140</v>
      </c>
      <c r="L236" s="19"/>
      <c r="M236" s="19"/>
      <c r="N236" s="9"/>
    </row>
    <row r="237" spans="2:14" ht="12.75">
      <c r="B237" s="27"/>
      <c r="E237" s="13"/>
      <c r="F237" s="7" t="s">
        <v>139</v>
      </c>
      <c r="L237" s="19"/>
      <c r="M237" s="19"/>
      <c r="N237" s="9"/>
    </row>
    <row r="238" spans="2:14" ht="12.75" hidden="1">
      <c r="B238" s="27"/>
      <c r="E238" s="82"/>
      <c r="F238" s="7" t="s">
        <v>138</v>
      </c>
      <c r="L238" s="19"/>
      <c r="M238" s="19"/>
      <c r="N238" s="9"/>
    </row>
    <row r="239" spans="2:14" ht="12.75" hidden="1">
      <c r="B239" s="27"/>
      <c r="F239" s="7" t="s">
        <v>137</v>
      </c>
      <c r="L239" s="19"/>
      <c r="M239" s="19"/>
      <c r="N239" s="9"/>
    </row>
    <row r="240" spans="2:14" ht="12.75" hidden="1">
      <c r="B240" s="13"/>
      <c r="C240" s="13"/>
      <c r="D240" s="13"/>
      <c r="E240" s="82"/>
      <c r="L240" s="19"/>
      <c r="M240" s="19"/>
      <c r="N240" s="9"/>
    </row>
    <row r="241" spans="2:14" ht="12.75">
      <c r="B241" s="22" t="s">
        <v>244</v>
      </c>
      <c r="C241" s="22"/>
      <c r="D241" s="22"/>
      <c r="E241" s="82">
        <f>IF(E243=F242,5,IF(E243=F243,4,IF(E243=F244,3,IF(E243=F245,2,IF(E243=F246,1,0)))))</f>
        <v>0</v>
      </c>
      <c r="L241" s="19"/>
      <c r="M241" s="19"/>
      <c r="N241" s="9"/>
    </row>
    <row r="242" spans="2:14" ht="12.75">
      <c r="B242" s="27"/>
      <c r="E242" s="87"/>
      <c r="F242" s="7" t="s">
        <v>76</v>
      </c>
      <c r="L242" s="19"/>
      <c r="M242" s="19"/>
      <c r="N242" s="9"/>
    </row>
    <row r="243" spans="2:14" ht="12.75">
      <c r="B243" s="27"/>
      <c r="F243" s="7" t="s">
        <v>75</v>
      </c>
      <c r="L243" s="19"/>
      <c r="M243" s="19"/>
      <c r="N243" s="9"/>
    </row>
    <row r="244" spans="2:14" ht="12.75">
      <c r="B244" s="27"/>
      <c r="E244" s="82"/>
      <c r="F244" s="7" t="s">
        <v>140</v>
      </c>
      <c r="L244" s="19"/>
      <c r="M244" s="19"/>
      <c r="N244" s="9"/>
    </row>
    <row r="245" spans="2:14" ht="12.75">
      <c r="B245" s="27"/>
      <c r="E245" s="13"/>
      <c r="F245" s="7" t="s">
        <v>139</v>
      </c>
      <c r="L245" s="19"/>
      <c r="M245" s="19"/>
      <c r="N245" s="9"/>
    </row>
    <row r="246" spans="2:14" ht="12.75" hidden="1">
      <c r="B246" s="27"/>
      <c r="E246" s="82"/>
      <c r="F246" s="7" t="s">
        <v>138</v>
      </c>
      <c r="L246" s="19"/>
      <c r="M246" s="19"/>
      <c r="N246" s="9"/>
    </row>
    <row r="247" spans="2:14" ht="12.75" hidden="1">
      <c r="B247" s="27"/>
      <c r="F247" s="7" t="s">
        <v>137</v>
      </c>
      <c r="L247" s="19"/>
      <c r="M247" s="19"/>
      <c r="N247" s="9"/>
    </row>
    <row r="248" spans="2:14" ht="12.75" hidden="1">
      <c r="B248" s="27"/>
      <c r="C248" s="27"/>
      <c r="D248" s="27"/>
      <c r="E248" s="82"/>
      <c r="L248" s="19"/>
      <c r="M248" s="19"/>
      <c r="N248" s="9"/>
    </row>
    <row r="249" spans="2:14" ht="12.75" hidden="1">
      <c r="B249" s="13"/>
      <c r="C249" s="13"/>
      <c r="D249" s="13"/>
      <c r="L249" s="19"/>
      <c r="M249" s="19"/>
      <c r="N249" s="9"/>
    </row>
    <row r="250" spans="2:14" ht="15.75">
      <c r="B250" s="72" t="s">
        <v>187</v>
      </c>
      <c r="C250" s="73"/>
      <c r="D250" s="73"/>
      <c r="E250" s="33"/>
      <c r="F250" s="33"/>
      <c r="G250" s="129"/>
      <c r="H250" s="33"/>
      <c r="I250" s="33"/>
      <c r="J250" s="33"/>
      <c r="K250" s="33"/>
      <c r="L250" s="19"/>
      <c r="M250" s="19"/>
      <c r="N250" s="9"/>
    </row>
    <row r="251" spans="2:14" ht="12.75">
      <c r="B251" s="22" t="s">
        <v>245</v>
      </c>
      <c r="C251" s="22"/>
      <c r="D251" s="22"/>
      <c r="E251" s="82">
        <f>IF(E253=F252,5,IF(E253=F253,4,IF(E253=F254,3,IF(E253=F255,2,IF(E253=F256,1,0)))))</f>
        <v>0</v>
      </c>
      <c r="F251" s="8"/>
      <c r="G251" s="8"/>
      <c r="H251" s="8"/>
      <c r="I251" s="8"/>
      <c r="J251" s="8"/>
      <c r="K251" s="8"/>
      <c r="L251" s="19"/>
      <c r="M251" s="19"/>
      <c r="N251" s="9"/>
    </row>
    <row r="252" spans="2:14" ht="12.75">
      <c r="B252" s="27"/>
      <c r="E252" s="87"/>
      <c r="F252" s="7" t="s">
        <v>49</v>
      </c>
      <c r="G252" s="8"/>
      <c r="H252" s="8"/>
      <c r="I252" s="8"/>
      <c r="J252" s="8"/>
      <c r="K252" s="8"/>
      <c r="L252" s="19"/>
      <c r="M252" s="19"/>
      <c r="N252" s="9"/>
    </row>
    <row r="253" spans="2:14" ht="12.75">
      <c r="B253" s="27"/>
      <c r="F253" s="7" t="s">
        <v>50</v>
      </c>
      <c r="H253" s="8"/>
      <c r="I253" s="8"/>
      <c r="J253" s="8"/>
      <c r="K253" s="8"/>
      <c r="L253" s="19"/>
      <c r="M253" s="19"/>
      <c r="N253" s="9"/>
    </row>
    <row r="254" spans="2:14" ht="12.75">
      <c r="B254" s="27"/>
      <c r="E254" s="82"/>
      <c r="F254" s="7" t="s">
        <v>51</v>
      </c>
      <c r="H254" s="8"/>
      <c r="I254" s="8"/>
      <c r="J254" s="8"/>
      <c r="K254" s="8"/>
      <c r="L254" s="19"/>
      <c r="M254" s="19"/>
      <c r="N254" s="9"/>
    </row>
    <row r="255" spans="2:14" ht="12.75">
      <c r="B255" s="27"/>
      <c r="E255" s="13"/>
      <c r="F255" s="13" t="s">
        <v>52</v>
      </c>
      <c r="H255" s="8"/>
      <c r="I255" s="8"/>
      <c r="J255" s="8"/>
      <c r="K255" s="8"/>
      <c r="L255" s="19"/>
      <c r="M255" s="19"/>
      <c r="N255" s="9"/>
    </row>
    <row r="256" spans="2:14" ht="12.75" hidden="1">
      <c r="B256" s="27"/>
      <c r="E256" s="82"/>
      <c r="F256" s="13" t="s">
        <v>53</v>
      </c>
      <c r="H256" s="8"/>
      <c r="I256" s="8"/>
      <c r="J256" s="8"/>
      <c r="K256" s="8"/>
      <c r="L256" s="19"/>
      <c r="M256" s="19"/>
      <c r="N256" s="9"/>
    </row>
    <row r="257" spans="2:14" ht="12.75" hidden="1">
      <c r="B257" s="27"/>
      <c r="F257" s="13" t="s">
        <v>54</v>
      </c>
      <c r="H257" s="8"/>
      <c r="I257" s="8"/>
      <c r="J257" s="8"/>
      <c r="K257" s="8"/>
      <c r="L257" s="19"/>
      <c r="M257" s="19"/>
      <c r="N257" s="9"/>
    </row>
    <row r="258" spans="2:14" ht="12.75" hidden="1">
      <c r="B258" s="11"/>
      <c r="C258" s="11"/>
      <c r="D258" s="11"/>
      <c r="E258" s="82"/>
      <c r="F258" s="8"/>
      <c r="G258" s="8"/>
      <c r="H258" s="8"/>
      <c r="I258" s="8"/>
      <c r="J258" s="8"/>
      <c r="K258" s="8"/>
      <c r="L258" s="19"/>
      <c r="M258" s="19"/>
      <c r="N258" s="9"/>
    </row>
    <row r="259" spans="2:14" ht="12.75">
      <c r="B259" s="22" t="s">
        <v>246</v>
      </c>
      <c r="C259" s="22"/>
      <c r="D259" s="22"/>
      <c r="E259" s="82">
        <f>IF(E261=F260,5,IF(E261=F261,4,IF(E261=F262,3,IF(E261=F263,2,IF(E261=F264,1,0)))))</f>
        <v>0</v>
      </c>
      <c r="F259" s="8"/>
      <c r="G259" s="8"/>
      <c r="H259" s="8"/>
      <c r="I259" s="8"/>
      <c r="J259" s="8"/>
      <c r="K259" s="8"/>
      <c r="L259" s="19"/>
      <c r="M259" s="19"/>
      <c r="N259" s="9"/>
    </row>
    <row r="260" spans="2:14" ht="12.75">
      <c r="B260" s="27"/>
      <c r="D260" s="31"/>
      <c r="E260" s="87"/>
      <c r="F260" s="31" t="s">
        <v>7</v>
      </c>
      <c r="G260" s="8"/>
      <c r="H260" s="8"/>
      <c r="I260" s="8"/>
      <c r="J260" s="8"/>
      <c r="K260" s="8"/>
      <c r="L260" s="19"/>
      <c r="M260" s="19"/>
      <c r="N260" s="9"/>
    </row>
    <row r="261" spans="2:14" ht="12.75">
      <c r="B261" s="27"/>
      <c r="F261" s="31" t="s">
        <v>132</v>
      </c>
      <c r="H261" s="8"/>
      <c r="I261" s="8"/>
      <c r="J261" s="8"/>
      <c r="K261" s="8"/>
      <c r="L261" s="19"/>
      <c r="M261" s="19"/>
      <c r="N261" s="9"/>
    </row>
    <row r="262" spans="2:14" ht="12.75">
      <c r="B262" s="27"/>
      <c r="E262" s="82"/>
      <c r="F262" s="31" t="s">
        <v>133</v>
      </c>
      <c r="H262" s="8"/>
      <c r="I262" s="8"/>
      <c r="J262" s="8"/>
      <c r="K262" s="8"/>
      <c r="L262" s="19"/>
      <c r="M262" s="19"/>
      <c r="N262" s="9"/>
    </row>
    <row r="263" spans="2:14" ht="12.75">
      <c r="B263" s="27"/>
      <c r="E263" s="13"/>
      <c r="F263" s="32" t="s">
        <v>134</v>
      </c>
      <c r="H263" s="8"/>
      <c r="I263" s="8"/>
      <c r="J263" s="8"/>
      <c r="K263" s="8"/>
      <c r="L263" s="19"/>
      <c r="M263" s="19"/>
      <c r="N263" s="9"/>
    </row>
    <row r="264" spans="2:14" ht="12.75" hidden="1">
      <c r="B264" s="27"/>
      <c r="E264" s="82"/>
      <c r="F264" s="32" t="s">
        <v>135</v>
      </c>
      <c r="H264" s="8"/>
      <c r="I264" s="8"/>
      <c r="J264" s="8"/>
      <c r="K264" s="8"/>
      <c r="L264" s="19"/>
      <c r="M264" s="19"/>
      <c r="N264" s="9"/>
    </row>
    <row r="265" spans="2:14" ht="12.75" hidden="1">
      <c r="B265" s="27"/>
      <c r="F265" s="32" t="s">
        <v>3</v>
      </c>
      <c r="H265" s="8"/>
      <c r="I265" s="8"/>
      <c r="J265" s="8"/>
      <c r="K265" s="8"/>
      <c r="L265" s="19"/>
      <c r="M265" s="19"/>
      <c r="N265" s="9"/>
    </row>
    <row r="266" spans="2:14" ht="12.75" hidden="1">
      <c r="B266" s="35"/>
      <c r="C266" s="35"/>
      <c r="D266" s="35"/>
      <c r="E266" s="82"/>
      <c r="F266" s="33"/>
      <c r="G266" s="33"/>
      <c r="H266" s="33"/>
      <c r="I266" s="33"/>
      <c r="J266" s="33"/>
      <c r="K266" s="33"/>
      <c r="L266" s="19"/>
      <c r="M266" s="19"/>
      <c r="N266" s="9"/>
    </row>
    <row r="267" spans="2:14" ht="12.75">
      <c r="B267" s="22" t="s">
        <v>247</v>
      </c>
      <c r="C267" s="22"/>
      <c r="D267" s="22"/>
      <c r="E267" s="82">
        <f>IF(E269=F268,5,IF(E269=F269,4,IF(E269=F270,3,IF(E269=F271,2,IF(E269=F272,1,0)))))</f>
        <v>0</v>
      </c>
      <c r="L267" s="19"/>
      <c r="M267" s="19"/>
      <c r="N267" s="9"/>
    </row>
    <row r="268" spans="2:14" ht="12.75">
      <c r="B268" s="27"/>
      <c r="E268" s="87"/>
      <c r="F268" s="7" t="s">
        <v>77</v>
      </c>
      <c r="L268" s="19"/>
      <c r="M268" s="19"/>
      <c r="N268" s="9"/>
    </row>
    <row r="269" spans="2:14" ht="12.75">
      <c r="B269" s="27"/>
      <c r="F269" s="7" t="s">
        <v>51</v>
      </c>
      <c r="L269" s="19"/>
      <c r="M269" s="19"/>
      <c r="N269" s="9"/>
    </row>
    <row r="270" spans="2:14" ht="12.75">
      <c r="B270" s="27"/>
      <c r="E270" s="82"/>
      <c r="F270" s="7" t="s">
        <v>52</v>
      </c>
      <c r="L270" s="19"/>
      <c r="M270" s="19"/>
      <c r="N270" s="9"/>
    </row>
    <row r="271" spans="2:14" ht="12.75">
      <c r="B271" s="27"/>
      <c r="E271" s="13"/>
      <c r="F271" s="13" t="s">
        <v>78</v>
      </c>
      <c r="L271" s="19"/>
      <c r="M271" s="19"/>
      <c r="N271" s="9"/>
    </row>
    <row r="272" spans="2:14" ht="12.75" hidden="1">
      <c r="B272" s="27"/>
      <c r="E272" s="82"/>
      <c r="F272" s="13" t="s">
        <v>54</v>
      </c>
      <c r="L272" s="19"/>
      <c r="M272" s="19"/>
      <c r="N272" s="9"/>
    </row>
    <row r="273" spans="2:14" ht="12.75" hidden="1">
      <c r="B273" s="27"/>
      <c r="F273" s="13" t="s">
        <v>79</v>
      </c>
      <c r="L273" s="19"/>
      <c r="M273" s="19"/>
      <c r="N273" s="9"/>
    </row>
    <row r="274" spans="2:14" ht="12.75">
      <c r="B274" s="13"/>
      <c r="C274" s="13"/>
      <c r="D274" s="13"/>
      <c r="E274" s="82"/>
      <c r="N274" s="9"/>
    </row>
    <row r="275" ht="12.75">
      <c r="N275" s="9"/>
    </row>
    <row r="276" spans="3:14" ht="15.75">
      <c r="C276" s="18"/>
      <c r="D276" s="18"/>
      <c r="E276" s="33"/>
      <c r="F276" s="33"/>
      <c r="G276" s="33"/>
      <c r="H276" s="33"/>
      <c r="I276" s="33"/>
      <c r="J276" s="33"/>
      <c r="K276" s="33"/>
      <c r="N276" s="9"/>
    </row>
    <row r="277" spans="2:14" ht="15.75">
      <c r="B277" s="18"/>
      <c r="C277" s="18"/>
      <c r="D277" s="18"/>
      <c r="E277" s="33"/>
      <c r="F277" s="33"/>
      <c r="G277" s="33"/>
      <c r="H277" s="33"/>
      <c r="I277" s="33"/>
      <c r="J277" s="33"/>
      <c r="K277" s="33"/>
      <c r="N277" s="9"/>
    </row>
    <row r="278" spans="2:14" ht="15.75">
      <c r="B278" s="18"/>
      <c r="C278" s="18"/>
      <c r="D278" s="18"/>
      <c r="E278" s="33"/>
      <c r="F278" s="33"/>
      <c r="G278" s="33"/>
      <c r="H278" s="33"/>
      <c r="I278" s="33"/>
      <c r="J278" s="33"/>
      <c r="K278" s="33"/>
      <c r="N278" s="9"/>
    </row>
    <row r="279" spans="12:13" ht="12.75">
      <c r="L279" s="7"/>
      <c r="M279" s="7"/>
    </row>
    <row r="280" spans="12:13" ht="12.75">
      <c r="L280" s="7"/>
      <c r="M280" s="7"/>
    </row>
    <row r="281" spans="1:13" ht="12.75">
      <c r="A281" s="13"/>
      <c r="B281" s="13"/>
      <c r="C281" s="169"/>
      <c r="D281" s="13"/>
      <c r="E281" s="13"/>
      <c r="F281" s="13"/>
      <c r="G281" s="13"/>
      <c r="H281" s="13"/>
      <c r="L281" s="7"/>
      <c r="M281" s="7"/>
    </row>
    <row r="282" spans="1:13" ht="12.75">
      <c r="A282" s="13"/>
      <c r="B282" s="13"/>
      <c r="C282" s="168"/>
      <c r="D282" s="11"/>
      <c r="E282" s="11"/>
      <c r="F282" s="13"/>
      <c r="G282" s="13"/>
      <c r="H282" s="13"/>
      <c r="L282" s="7"/>
      <c r="M282" s="7"/>
    </row>
    <row r="283" spans="1:13" ht="12.75">
      <c r="A283" s="13"/>
      <c r="B283" s="13"/>
      <c r="C283" s="168"/>
      <c r="D283" s="11"/>
      <c r="E283" s="11"/>
      <c r="F283" s="13"/>
      <c r="G283" s="13"/>
      <c r="H283" s="13"/>
      <c r="L283" s="7"/>
      <c r="M283" s="7"/>
    </row>
    <row r="284" spans="1:13" ht="12.75">
      <c r="A284" s="13"/>
      <c r="B284" s="13"/>
      <c r="C284" s="169"/>
      <c r="D284" s="13"/>
      <c r="E284" s="13"/>
      <c r="F284" s="13"/>
      <c r="G284" s="13"/>
      <c r="H284" s="13"/>
      <c r="L284" s="7"/>
      <c r="M284" s="7"/>
    </row>
    <row r="285" spans="3:13" ht="12.75">
      <c r="C285" s="13"/>
      <c r="D285" s="13"/>
      <c r="E285" s="13"/>
      <c r="F285" s="13"/>
      <c r="G285" s="13"/>
      <c r="L285" s="7"/>
      <c r="M285" s="7"/>
    </row>
    <row r="286" spans="12:13" ht="12.75">
      <c r="L286" s="7"/>
      <c r="M286" s="7"/>
    </row>
    <row r="287" spans="12:13" ht="12.75">
      <c r="L287" s="7"/>
      <c r="M287" s="7"/>
    </row>
    <row r="288" spans="12:13" ht="12.75">
      <c r="L288" s="7"/>
      <c r="M288" s="7"/>
    </row>
    <row r="289" spans="12:13" ht="12.75">
      <c r="L289" s="7"/>
      <c r="M289" s="7"/>
    </row>
    <row r="304" ht="12.75"/>
    <row r="306" ht="12.75"/>
    <row r="307" ht="12.75"/>
    <row r="308" ht="12.75"/>
    <row r="309" ht="12.75"/>
    <row r="310" ht="12.75"/>
    <row r="312" ht="12.75"/>
    <row r="313" ht="12.75"/>
    <row r="314" ht="12.75"/>
    <row r="322" ht="12.75"/>
    <row r="323" ht="12.75"/>
    <row r="324" ht="12.75"/>
    <row r="325" ht="12.75"/>
    <row r="326" ht="12.75"/>
    <row r="327" ht="12.75"/>
    <row r="328" ht="12.75"/>
    <row r="329" ht="12.75"/>
    <row r="330" ht="12.75"/>
    <row r="332" ht="12.75"/>
    <row r="333" ht="12.75"/>
    <row r="334" ht="12.75"/>
    <row r="335" ht="12.75"/>
    <row r="338" ht="12.75"/>
    <row r="339" ht="12.75"/>
    <row r="340" ht="12.75"/>
    <row r="341" ht="12.75"/>
    <row r="342" ht="12.75"/>
    <row r="343" ht="12.75"/>
    <row r="344" ht="12.75"/>
    <row r="345" ht="12.75"/>
    <row r="346" ht="12.75"/>
    <row r="347" ht="12.75"/>
    <row r="348" ht="12.75"/>
    <row r="355" ht="12.75"/>
    <row r="356" ht="12.75"/>
    <row r="357" ht="12.75"/>
    <row r="358" ht="12.75"/>
    <row r="359" ht="12.75"/>
  </sheetData>
  <sheetProtection selectLockedCells="1"/>
  <conditionalFormatting sqref="D282">
    <cfRule type="cellIs" priority="1" dxfId="0" operator="equal" stopIfTrue="1">
      <formula>"aufnehmen"</formula>
    </cfRule>
    <cfRule type="cellIs" priority="2" dxfId="1" operator="equal" stopIfTrue="1">
      <formula>"fördern"</formula>
    </cfRule>
    <cfRule type="cellIs" priority="3" dxfId="2" operator="equal" stopIfTrue="1">
      <formula>"nicht aufnehmen"</formula>
    </cfRule>
  </conditionalFormatting>
  <printOptions/>
  <pageMargins left="1.08" right="0.37" top="1.33" bottom="0.62" header="0.4921259845" footer="0.3"/>
  <pageSetup horizontalDpi="600" verticalDpi="600" orientation="portrait" paperSize="9" r:id="rId4"/>
  <rowBreaks count="5" manualBreakCount="5">
    <brk id="53" max="7" man="1"/>
    <brk id="103" max="7" man="1"/>
    <brk id="148" max="7" man="1"/>
    <brk id="197" max="7" man="1"/>
    <brk id="249" max="7" man="1"/>
  </rowBreaks>
  <colBreaks count="1" manualBreakCount="1">
    <brk id="16" max="65535" man="1"/>
  </colBreaks>
  <drawing r:id="rId3"/>
  <legacyDrawing r:id="rId2"/>
</worksheet>
</file>

<file path=xl/worksheets/sheet7.xml><?xml version="1.0" encoding="utf-8"?>
<worksheet xmlns="http://schemas.openxmlformats.org/spreadsheetml/2006/main" xmlns:r="http://schemas.openxmlformats.org/officeDocument/2006/relationships">
  <sheetPr codeName="Tabelle4"/>
  <dimension ref="A39:H41"/>
  <sheetViews>
    <sheetView workbookViewId="0" topLeftCell="A13">
      <selection activeCell="D43" sqref="D43"/>
    </sheetView>
  </sheetViews>
  <sheetFormatPr defaultColWidth="11.421875" defaultRowHeight="12.75"/>
  <cols>
    <col min="1" max="2" width="11.421875" style="127" customWidth="1"/>
    <col min="3" max="3" width="34.7109375" style="127" bestFit="1" customWidth="1"/>
    <col min="4" max="4" width="18.28125" style="127" customWidth="1"/>
    <col min="5" max="5" width="11.421875" style="127" customWidth="1"/>
    <col min="6" max="6" width="28.7109375" style="127" bestFit="1" customWidth="1"/>
    <col min="7" max="7" width="19.57421875" style="127" customWidth="1"/>
    <col min="8" max="16384" width="11.421875" style="127" customWidth="1"/>
  </cols>
  <sheetData>
    <row r="39" spans="1:8" ht="12.75">
      <c r="A39" s="172"/>
      <c r="B39" s="172"/>
      <c r="C39" s="172"/>
      <c r="D39" s="172"/>
      <c r="E39" s="172"/>
      <c r="F39" s="172"/>
      <c r="G39" s="172"/>
      <c r="H39" s="172"/>
    </row>
    <row r="40" spans="1:8" ht="18.75" thickBot="1">
      <c r="A40" s="212" t="s">
        <v>346</v>
      </c>
      <c r="B40" s="212"/>
      <c r="C40" s="212"/>
      <c r="D40" s="212"/>
      <c r="E40" s="212"/>
      <c r="F40" s="212"/>
      <c r="G40" s="212"/>
      <c r="H40" s="212"/>
    </row>
    <row r="41" spans="1:8" ht="15.75" thickBot="1">
      <c r="A41" s="172"/>
      <c r="B41" s="172"/>
      <c r="C41" s="173" t="s">
        <v>344</v>
      </c>
      <c r="D41" s="174">
        <f>Berechnung!E49</f>
      </c>
      <c r="E41" s="175"/>
      <c r="F41" s="173" t="s">
        <v>345</v>
      </c>
      <c r="G41" s="176">
        <f>Berechnung!E50</f>
      </c>
      <c r="H41" s="172"/>
    </row>
  </sheetData>
  <sheetProtection selectLockedCells="1"/>
  <mergeCells count="1">
    <mergeCell ref="A40:H40"/>
  </mergeCells>
  <conditionalFormatting sqref="D41">
    <cfRule type="cellIs" priority="1" dxfId="0" operator="equal" stopIfTrue="1">
      <formula>"aufnehmen"</formula>
    </cfRule>
    <cfRule type="cellIs" priority="2" dxfId="3" operator="equal" stopIfTrue="1">
      <formula>"fördern"</formula>
    </cfRule>
    <cfRule type="cellIs" priority="3" dxfId="2" operator="equal" stopIfTrue="1">
      <formula>"nicht aufnehmen"</formula>
    </cfRule>
  </conditionalFormatting>
  <conditionalFormatting sqref="G41">
    <cfRule type="cellIs" priority="4" dxfId="4" operator="equal" stopIfTrue="1">
      <formula>"C"</formula>
    </cfRule>
    <cfRule type="cellIs" priority="5" dxfId="3" operator="equal" stopIfTrue="1">
      <formula>"B"</formula>
    </cfRule>
    <cfRule type="cellIs" priority="6" dxfId="5" operator="equal" stopIfTrue="1">
      <formula>"A"</formula>
    </cfRule>
  </conditionalFormatting>
  <printOptions/>
  <pageMargins left="0.75" right="0.75" top="1" bottom="1" header="0.4921259845" footer="0.4921259845"/>
  <pageSetup horizontalDpi="600" verticalDpi="600" orientation="landscape" paperSize="9" scale="85" r:id="rId2"/>
  <drawing r:id="rId1"/>
</worksheet>
</file>

<file path=xl/worksheets/sheet8.xml><?xml version="1.0" encoding="utf-8"?>
<worksheet xmlns="http://schemas.openxmlformats.org/spreadsheetml/2006/main" xmlns:r="http://schemas.openxmlformats.org/officeDocument/2006/relationships">
  <sheetPr codeName="Tabelle3"/>
  <dimension ref="A38:K41"/>
  <sheetViews>
    <sheetView workbookViewId="0" topLeftCell="A1">
      <selection activeCell="J25" sqref="J25"/>
    </sheetView>
  </sheetViews>
  <sheetFormatPr defaultColWidth="11.421875" defaultRowHeight="12.75"/>
  <cols>
    <col min="1" max="2" width="11.421875" style="127" customWidth="1"/>
    <col min="3" max="3" width="34.7109375" style="127" bestFit="1" customWidth="1"/>
    <col min="4" max="4" width="23.421875" style="127" customWidth="1"/>
    <col min="5" max="5" width="11.421875" style="127" customWidth="1"/>
    <col min="6" max="6" width="28.7109375" style="127" bestFit="1" customWidth="1"/>
    <col min="7" max="16384" width="11.421875" style="127" customWidth="1"/>
  </cols>
  <sheetData>
    <row r="38" spans="2:11" ht="12.75">
      <c r="B38" s="170"/>
      <c r="C38" s="170"/>
      <c r="D38" s="170"/>
      <c r="E38" s="171"/>
      <c r="F38" s="170"/>
      <c r="G38" s="170"/>
      <c r="H38" s="170"/>
      <c r="I38" s="170"/>
      <c r="J38" s="170"/>
      <c r="K38" s="170"/>
    </row>
    <row r="39" spans="1:11" ht="13.5" thickBot="1">
      <c r="A39" s="172"/>
      <c r="B39" s="172"/>
      <c r="C39" s="172"/>
      <c r="D39" s="172"/>
      <c r="E39" s="172"/>
      <c r="F39" s="172"/>
      <c r="G39" s="172"/>
      <c r="H39" s="172"/>
      <c r="I39" s="170"/>
      <c r="J39" s="170"/>
      <c r="K39" s="170"/>
    </row>
    <row r="40" spans="1:11" ht="15.75" thickBot="1">
      <c r="A40" s="172"/>
      <c r="B40" s="177"/>
      <c r="C40" s="173" t="s">
        <v>355</v>
      </c>
      <c r="D40" s="174">
        <f>Berechnung!R49</f>
      </c>
      <c r="E40" s="175"/>
      <c r="F40" s="175"/>
      <c r="G40" s="179"/>
      <c r="H40" s="177"/>
      <c r="I40" s="170"/>
      <c r="J40" s="170"/>
      <c r="K40" s="170"/>
    </row>
    <row r="41" spans="1:8" ht="12.75">
      <c r="A41" s="172"/>
      <c r="B41" s="172"/>
      <c r="C41" s="172"/>
      <c r="D41" s="172"/>
      <c r="E41" s="178"/>
      <c r="F41" s="172"/>
      <c r="G41" s="172"/>
      <c r="H41" s="172"/>
    </row>
  </sheetData>
  <sheetProtection selectLockedCells="1"/>
  <conditionalFormatting sqref="G40">
    <cfRule type="cellIs" priority="1" dxfId="4" operator="equal" stopIfTrue="1">
      <formula>"C"</formula>
    </cfRule>
    <cfRule type="cellIs" priority="2" dxfId="3" operator="equal" stopIfTrue="1">
      <formula>"B"</formula>
    </cfRule>
    <cfRule type="cellIs" priority="3" dxfId="5" operator="equal" stopIfTrue="1">
      <formula>"A"</formula>
    </cfRule>
  </conditionalFormatting>
  <conditionalFormatting sqref="D40">
    <cfRule type="cellIs" priority="4" dxfId="0" operator="equal" stopIfTrue="1">
      <formula>"gut aufgestellt"</formula>
    </cfRule>
    <cfRule type="cellIs" priority="5" dxfId="3" operator="equal" stopIfTrue="1">
      <formula>"es besteht Potential"</formula>
    </cfRule>
    <cfRule type="cellIs" priority="6" dxfId="2" operator="equal" stopIfTrue="1">
      <formula>"gefährdet"</formula>
    </cfRule>
  </conditionalFormatting>
  <printOptions/>
  <pageMargins left="0.75" right="0.75" top="1" bottom="0.77" header="0.72" footer="0.4921259845"/>
  <pageSetup horizontalDpi="600" verticalDpi="600" orientation="landscape" paperSize="9" scale="90" r:id="rId2"/>
  <headerFooter alignWithMargins="0">
    <oddHeader>&amp;L&amp;"Arial,Fett"&amp;16Auswertung</oddHeader>
  </headerFooter>
  <drawing r:id="rId1"/>
</worksheet>
</file>

<file path=xl/worksheets/sheet9.xml><?xml version="1.0" encoding="utf-8"?>
<worksheet xmlns="http://schemas.openxmlformats.org/spreadsheetml/2006/main" xmlns:r="http://schemas.openxmlformats.org/officeDocument/2006/relationships">
  <sheetPr codeName="Tabelle8"/>
  <dimension ref="A1:R78"/>
  <sheetViews>
    <sheetView workbookViewId="0" topLeftCell="A1">
      <selection activeCell="E66" sqref="E66"/>
    </sheetView>
  </sheetViews>
  <sheetFormatPr defaultColWidth="11.421875" defaultRowHeight="12.75"/>
  <cols>
    <col min="1" max="1" width="2.7109375" style="7" customWidth="1"/>
    <col min="2" max="2" width="3.421875" style="7" customWidth="1"/>
    <col min="3" max="3" width="34.57421875" style="7" customWidth="1"/>
    <col min="4" max="4" width="8.7109375" style="7" bestFit="1" customWidth="1"/>
    <col min="5" max="5" width="8.421875" style="7" customWidth="1"/>
    <col min="6" max="7" width="3.57421875" style="7" bestFit="1" customWidth="1"/>
    <col min="8" max="8" width="35.7109375" style="7" bestFit="1" customWidth="1"/>
    <col min="9" max="11" width="8.7109375" style="140" bestFit="1" customWidth="1"/>
    <col min="12" max="12" width="35.7109375" style="140" bestFit="1" customWidth="1"/>
    <col min="13" max="13" width="11.28125" style="140" bestFit="1" customWidth="1"/>
    <col min="14" max="15" width="8.7109375" style="7" bestFit="1" customWidth="1"/>
    <col min="16" max="16" width="2.7109375" style="7" customWidth="1"/>
    <col min="17" max="17" width="35.7109375" style="25" bestFit="1" customWidth="1"/>
    <col min="18" max="16384" width="11.421875" style="7" customWidth="1"/>
  </cols>
  <sheetData>
    <row r="1" spans="1:18" ht="15.75">
      <c r="A1" s="46"/>
      <c r="B1" s="80" t="s">
        <v>257</v>
      </c>
      <c r="C1" s="80"/>
      <c r="D1" s="80"/>
      <c r="E1" s="81"/>
      <c r="F1" s="81"/>
      <c r="G1" s="81"/>
      <c r="H1" s="81"/>
      <c r="I1" s="138"/>
      <c r="J1" s="139"/>
      <c r="K1" s="139"/>
      <c r="L1" s="139"/>
      <c r="M1" s="150"/>
      <c r="N1" s="46"/>
      <c r="O1" s="46"/>
      <c r="P1" s="46"/>
      <c r="Q1" s="156"/>
      <c r="R1" s="46"/>
    </row>
    <row r="2" spans="1:18" ht="15.75">
      <c r="A2" s="46"/>
      <c r="B2" s="215">
        <f ca="1">TODAY()</f>
        <v>39947</v>
      </c>
      <c r="C2" s="215"/>
      <c r="D2" s="80"/>
      <c r="E2" s="81"/>
      <c r="F2" s="81"/>
      <c r="G2" s="81"/>
      <c r="H2" s="81"/>
      <c r="I2" s="138"/>
      <c r="J2" s="139"/>
      <c r="K2" s="139"/>
      <c r="L2" s="139"/>
      <c r="M2" s="150"/>
      <c r="N2" s="46"/>
      <c r="O2" s="46"/>
      <c r="P2" s="46"/>
      <c r="Q2" s="156"/>
      <c r="R2" s="46"/>
    </row>
    <row r="3" spans="8:13" ht="12.75">
      <c r="H3" s="92" t="s">
        <v>338</v>
      </c>
      <c r="I3" s="153">
        <f>Eckdaten!J29</f>
        <v>0</v>
      </c>
      <c r="J3" s="154">
        <f>Eckdaten!M29</f>
        <v>0</v>
      </c>
      <c r="K3" s="154">
        <f>Eckdaten!G29</f>
        <v>1</v>
      </c>
      <c r="L3" s="155"/>
      <c r="M3" s="49"/>
    </row>
    <row r="4" spans="2:18" ht="12.75">
      <c r="B4" s="218" t="s">
        <v>292</v>
      </c>
      <c r="C4" s="218"/>
      <c r="D4" s="218"/>
      <c r="G4" s="134"/>
      <c r="H4" s="134"/>
      <c r="I4" s="128" t="s">
        <v>327</v>
      </c>
      <c r="J4" s="128" t="s">
        <v>328</v>
      </c>
      <c r="K4" s="152" t="s">
        <v>337</v>
      </c>
      <c r="L4" s="91"/>
      <c r="M4" s="91" t="s">
        <v>337</v>
      </c>
      <c r="N4" s="128" t="s">
        <v>327</v>
      </c>
      <c r="O4" s="128" t="s">
        <v>328</v>
      </c>
      <c r="R4" s="128" t="s">
        <v>25</v>
      </c>
    </row>
    <row r="5" spans="3:18" ht="12.75">
      <c r="C5" s="9" t="s">
        <v>26</v>
      </c>
      <c r="D5" s="91" t="s">
        <v>14</v>
      </c>
      <c r="E5" s="128" t="s">
        <v>336</v>
      </c>
      <c r="H5" s="9" t="s">
        <v>26</v>
      </c>
      <c r="I5" s="91" t="s">
        <v>14</v>
      </c>
      <c r="J5" s="91" t="s">
        <v>14</v>
      </c>
      <c r="K5" s="91" t="s">
        <v>14</v>
      </c>
      <c r="L5" s="91"/>
      <c r="M5" s="91" t="s">
        <v>336</v>
      </c>
      <c r="N5" s="91" t="s">
        <v>336</v>
      </c>
      <c r="O5" s="91" t="s">
        <v>336</v>
      </c>
      <c r="R5" s="140" t="s">
        <v>336</v>
      </c>
    </row>
    <row r="6" spans="2:18" ht="12.75">
      <c r="B6" s="97" t="s">
        <v>249</v>
      </c>
      <c r="C6" s="98" t="s">
        <v>149</v>
      </c>
      <c r="D6" s="109">
        <f>ROUND(AVERAGE(D7,D15,D19,D22),0)</f>
        <v>0</v>
      </c>
      <c r="E6" s="143">
        <f>ROUND(AVERAGE(E7,E15,E19,E22),0)</f>
        <v>0</v>
      </c>
      <c r="G6" s="97" t="s">
        <v>249</v>
      </c>
      <c r="H6" s="98" t="s">
        <v>149</v>
      </c>
      <c r="I6" s="109">
        <f>ROUND(AVERAGE(I7,I15,I19,I22),0)</f>
        <v>0</v>
      </c>
      <c r="J6" s="109">
        <f>ROUND(AVERAGE(J7,J15,J19,J22),0)</f>
        <v>0</v>
      </c>
      <c r="K6" s="109">
        <f>D6</f>
        <v>0</v>
      </c>
      <c r="L6" s="98" t="s">
        <v>149</v>
      </c>
      <c r="M6" s="143">
        <f>E6</f>
        <v>0</v>
      </c>
      <c r="N6" s="143">
        <f>ROUND(AVERAGE(N7,N15,N19,N22),0)</f>
        <v>0</v>
      </c>
      <c r="O6" s="143">
        <f>ROUND(AVERAGE(O7,O15,O19,O22),0)</f>
        <v>0</v>
      </c>
      <c r="P6" s="143"/>
      <c r="Q6" s="157" t="s">
        <v>149</v>
      </c>
      <c r="R6" s="143">
        <f>IF(AND(I$3&gt;0,J$3&gt;0,K$3&gt;0),AVERAGE(M6:O6),IF(AND(I$3&gt;0,J$3=0,K$3&gt;0),AVERAGE(N6,M6),IF(AND(I$3=0,J$3&gt;0,K$3&gt;0),AVERAGE(O6,M6),IF(AND(I$3=0,J$3=0,K$3&gt;0),M6,"FEHLER"))))</f>
        <v>0</v>
      </c>
    </row>
    <row r="7" spans="2:18" ht="12.75">
      <c r="B7" s="93" t="s">
        <v>195</v>
      </c>
      <c r="C7" s="94" t="s">
        <v>251</v>
      </c>
      <c r="D7" s="88">
        <f>ROUND(AVERAGE(D8:D14),0)</f>
        <v>0</v>
      </c>
      <c r="E7" s="144">
        <f>AVERAGE(E8:E14)</f>
        <v>0</v>
      </c>
      <c r="G7" s="93" t="s">
        <v>195</v>
      </c>
      <c r="H7" s="94" t="s">
        <v>251</v>
      </c>
      <c r="I7" s="88">
        <f>ROUND(AVERAGE(I8:I14),0)</f>
        <v>0</v>
      </c>
      <c r="J7" s="88">
        <f>ROUND(AVERAGE(J8:J14),0)</f>
        <v>0</v>
      </c>
      <c r="K7" s="88">
        <f aca="true" t="shared" si="0" ref="K7:K45">D7</f>
        <v>0</v>
      </c>
      <c r="L7" s="94" t="s">
        <v>251</v>
      </c>
      <c r="M7" s="144">
        <f aca="true" t="shared" si="1" ref="M7:M46">E7</f>
        <v>0</v>
      </c>
      <c r="N7" s="144">
        <f>AVERAGE(N8:N14)</f>
        <v>0</v>
      </c>
      <c r="O7" s="144">
        <f>AVERAGE(O8:O14)</f>
        <v>0</v>
      </c>
      <c r="P7" s="144"/>
      <c r="Q7" s="158" t="s">
        <v>251</v>
      </c>
      <c r="R7" s="144">
        <f>IF(AND(I$3&gt;0,J$3&gt;0,K$3&gt;0),AVERAGE(M7:O7),IF(AND(I$3&gt;0,J$3=0,K$3&gt;0),AVERAGE(N7,M7),IF(AND(I$3=0,J$3&gt;0,K$3&gt;0),AVERAGE(O7,M7),IF(AND(I$3=0,J$3=0,K$3&gt;0),M7,"FEHLER"))))</f>
        <v>0</v>
      </c>
    </row>
    <row r="8" spans="2:18" ht="12.75">
      <c r="B8" s="115" t="s">
        <v>152</v>
      </c>
      <c r="C8" s="94" t="s">
        <v>258</v>
      </c>
      <c r="D8" s="88">
        <f>Selbstbeurteilung!E6</f>
        <v>0</v>
      </c>
      <c r="E8" s="144">
        <f>D8/5/K$3</f>
        <v>0</v>
      </c>
      <c r="G8" s="115" t="s">
        <v>152</v>
      </c>
      <c r="H8" s="94" t="s">
        <v>258</v>
      </c>
      <c r="I8" s="88">
        <f>'1. Fremdbewertung'!E6</f>
        <v>0</v>
      </c>
      <c r="J8" s="88">
        <f>'2. Fremdbewertung'!E6</f>
        <v>0</v>
      </c>
      <c r="K8" s="88">
        <f t="shared" si="0"/>
        <v>0</v>
      </c>
      <c r="L8" s="94" t="s">
        <v>258</v>
      </c>
      <c r="M8" s="144">
        <f>E8</f>
        <v>0</v>
      </c>
      <c r="N8" s="144">
        <f>I8/5*I$3</f>
        <v>0</v>
      </c>
      <c r="O8" s="144">
        <f>J8/5*J$3</f>
        <v>0</v>
      </c>
      <c r="P8" s="144"/>
      <c r="Q8" s="158" t="s">
        <v>349</v>
      </c>
      <c r="R8" s="144">
        <f aca="true" t="shared" si="2" ref="R8:R46">IF(AND(I$3&gt;0,J$3&gt;0,K$3&gt;0),AVERAGE(M8:O8),IF(AND(I$3&gt;0,J$3=0,K$3&gt;0),AVERAGE(N8,M8),IF(AND(I$3=0,J$3&gt;0,K$3&gt;0),AVERAGE(O8,M8),IF(AND(I$3=0,J$3=0,K$3&gt;0),M8,"FEHLER"))))</f>
        <v>0</v>
      </c>
    </row>
    <row r="9" spans="2:18" ht="12.75">
      <c r="B9" s="115" t="s">
        <v>153</v>
      </c>
      <c r="C9" s="94" t="s">
        <v>259</v>
      </c>
      <c r="D9" s="88">
        <f>Selbstbeurteilung!E14</f>
        <v>0</v>
      </c>
      <c r="E9" s="144">
        <f aca="true" t="shared" si="3" ref="E9:E23">D9/5/K$3</f>
        <v>0</v>
      </c>
      <c r="G9" s="115" t="s">
        <v>153</v>
      </c>
      <c r="H9" s="94" t="s">
        <v>259</v>
      </c>
      <c r="I9" s="88">
        <f>'1. Fremdbewertung'!E14</f>
        <v>0</v>
      </c>
      <c r="J9" s="88">
        <f>'2. Fremdbewertung'!E14</f>
        <v>0</v>
      </c>
      <c r="K9" s="88">
        <f t="shared" si="0"/>
        <v>0</v>
      </c>
      <c r="L9" s="94" t="s">
        <v>259</v>
      </c>
      <c r="M9" s="144">
        <f t="shared" si="1"/>
        <v>0</v>
      </c>
      <c r="N9" s="144">
        <f aca="true" t="shared" si="4" ref="N9:O23">I9/5*I$3</f>
        <v>0</v>
      </c>
      <c r="O9" s="144">
        <f>J9/5*J$3</f>
        <v>0</v>
      </c>
      <c r="P9" s="144"/>
      <c r="Q9" s="158" t="s">
        <v>350</v>
      </c>
      <c r="R9" s="144">
        <f t="shared" si="2"/>
        <v>0</v>
      </c>
    </row>
    <row r="10" spans="2:18" ht="12.75">
      <c r="B10" s="115" t="s">
        <v>154</v>
      </c>
      <c r="C10" s="94" t="s">
        <v>260</v>
      </c>
      <c r="D10" s="88">
        <f>Selbstbeurteilung!E22</f>
        <v>0</v>
      </c>
      <c r="E10" s="144">
        <f t="shared" si="3"/>
        <v>0</v>
      </c>
      <c r="G10" s="115" t="s">
        <v>154</v>
      </c>
      <c r="H10" s="94" t="s">
        <v>260</v>
      </c>
      <c r="I10" s="88">
        <f>'1. Fremdbewertung'!E22</f>
        <v>0</v>
      </c>
      <c r="J10" s="88">
        <f>'2. Fremdbewertung'!E22</f>
        <v>0</v>
      </c>
      <c r="K10" s="88">
        <f t="shared" si="0"/>
        <v>0</v>
      </c>
      <c r="L10" s="94" t="s">
        <v>260</v>
      </c>
      <c r="M10" s="144">
        <f t="shared" si="1"/>
        <v>0</v>
      </c>
      <c r="N10" s="144">
        <f t="shared" si="4"/>
        <v>0</v>
      </c>
      <c r="O10" s="144">
        <f t="shared" si="4"/>
        <v>0</v>
      </c>
      <c r="P10" s="144"/>
      <c r="Q10" s="158" t="s">
        <v>351</v>
      </c>
      <c r="R10" s="144">
        <f t="shared" si="2"/>
        <v>0</v>
      </c>
    </row>
    <row r="11" spans="2:18" ht="12.75">
      <c r="B11" s="115" t="s">
        <v>180</v>
      </c>
      <c r="C11" s="94" t="s">
        <v>261</v>
      </c>
      <c r="D11" s="88">
        <f>Selbstbeurteilung!E30</f>
        <v>0</v>
      </c>
      <c r="E11" s="144">
        <f t="shared" si="3"/>
        <v>0</v>
      </c>
      <c r="G11" s="115" t="s">
        <v>180</v>
      </c>
      <c r="H11" s="94" t="s">
        <v>261</v>
      </c>
      <c r="I11" s="88">
        <f>'1. Fremdbewertung'!E30</f>
        <v>0</v>
      </c>
      <c r="J11" s="88">
        <f>'2. Fremdbewertung'!E30</f>
        <v>0</v>
      </c>
      <c r="K11" s="88">
        <f t="shared" si="0"/>
        <v>0</v>
      </c>
      <c r="L11" s="94" t="s">
        <v>261</v>
      </c>
      <c r="M11" s="144">
        <f t="shared" si="1"/>
        <v>0</v>
      </c>
      <c r="N11" s="144">
        <f t="shared" si="4"/>
        <v>0</v>
      </c>
      <c r="O11" s="144">
        <f t="shared" si="4"/>
        <v>0</v>
      </c>
      <c r="P11" s="144"/>
      <c r="Q11" s="158" t="s">
        <v>352</v>
      </c>
      <c r="R11" s="144">
        <f t="shared" si="2"/>
        <v>0</v>
      </c>
    </row>
    <row r="12" spans="2:18" ht="12.75">
      <c r="B12" s="115" t="s">
        <v>206</v>
      </c>
      <c r="C12" s="94" t="s">
        <v>262</v>
      </c>
      <c r="D12" s="88">
        <f>Selbstbeurteilung!E38</f>
        <v>0</v>
      </c>
      <c r="E12" s="144">
        <f t="shared" si="3"/>
        <v>0</v>
      </c>
      <c r="G12" s="115" t="s">
        <v>206</v>
      </c>
      <c r="H12" s="94" t="s">
        <v>262</v>
      </c>
      <c r="I12" s="88">
        <f>'1. Fremdbewertung'!E38</f>
        <v>0</v>
      </c>
      <c r="J12" s="88">
        <f>'2. Fremdbewertung'!E38</f>
        <v>0</v>
      </c>
      <c r="K12" s="88">
        <f t="shared" si="0"/>
        <v>0</v>
      </c>
      <c r="L12" s="94" t="s">
        <v>262</v>
      </c>
      <c r="M12" s="144">
        <f t="shared" si="1"/>
        <v>0</v>
      </c>
      <c r="N12" s="144">
        <f t="shared" si="4"/>
        <v>0</v>
      </c>
      <c r="O12" s="144">
        <f t="shared" si="4"/>
        <v>0</v>
      </c>
      <c r="P12" s="144"/>
      <c r="Q12" s="158" t="s">
        <v>353</v>
      </c>
      <c r="R12" s="144">
        <f t="shared" si="2"/>
        <v>0</v>
      </c>
    </row>
    <row r="13" spans="2:18" ht="12.75">
      <c r="B13" s="115" t="s">
        <v>207</v>
      </c>
      <c r="C13" s="94" t="s">
        <v>263</v>
      </c>
      <c r="D13" s="88">
        <f>Selbstbeurteilung!E46</f>
        <v>0</v>
      </c>
      <c r="E13" s="144">
        <f t="shared" si="3"/>
        <v>0</v>
      </c>
      <c r="G13" s="115" t="s">
        <v>207</v>
      </c>
      <c r="H13" s="94" t="s">
        <v>263</v>
      </c>
      <c r="I13" s="88">
        <f>'1. Fremdbewertung'!E46</f>
        <v>0</v>
      </c>
      <c r="J13" s="88">
        <f>'2. Fremdbewertung'!E46</f>
        <v>0</v>
      </c>
      <c r="K13" s="88">
        <f t="shared" si="0"/>
        <v>0</v>
      </c>
      <c r="L13" s="94" t="s">
        <v>263</v>
      </c>
      <c r="M13" s="144">
        <f t="shared" si="1"/>
        <v>0</v>
      </c>
      <c r="N13" s="144">
        <f t="shared" si="4"/>
        <v>0</v>
      </c>
      <c r="O13" s="144">
        <f t="shared" si="4"/>
        <v>0</v>
      </c>
      <c r="P13" s="144"/>
      <c r="Q13" s="158" t="s">
        <v>354</v>
      </c>
      <c r="R13" s="144">
        <f t="shared" si="2"/>
        <v>0</v>
      </c>
    </row>
    <row r="14" spans="2:18" ht="12.75">
      <c r="B14" s="115" t="s">
        <v>208</v>
      </c>
      <c r="C14" s="94" t="s">
        <v>264</v>
      </c>
      <c r="D14" s="88">
        <f>Selbstbeurteilung!E54</f>
        <v>0</v>
      </c>
      <c r="E14" s="144">
        <f t="shared" si="3"/>
        <v>0</v>
      </c>
      <c r="G14" s="115" t="s">
        <v>208</v>
      </c>
      <c r="H14" s="94" t="s">
        <v>264</v>
      </c>
      <c r="I14" s="88">
        <f>'1. Fremdbewertung'!E54</f>
        <v>0</v>
      </c>
      <c r="J14" s="88">
        <f>'2. Fremdbewertung'!E54</f>
        <v>0</v>
      </c>
      <c r="K14" s="88">
        <f t="shared" si="0"/>
        <v>0</v>
      </c>
      <c r="L14" s="94" t="s">
        <v>264</v>
      </c>
      <c r="M14" s="144">
        <f t="shared" si="1"/>
        <v>0</v>
      </c>
      <c r="N14" s="144">
        <f t="shared" si="4"/>
        <v>0</v>
      </c>
      <c r="O14" s="144">
        <f t="shared" si="4"/>
        <v>0</v>
      </c>
      <c r="P14" s="144"/>
      <c r="Q14" s="158" t="s">
        <v>348</v>
      </c>
      <c r="R14" s="144">
        <f t="shared" si="2"/>
        <v>0</v>
      </c>
    </row>
    <row r="15" spans="2:18" ht="12.75">
      <c r="B15" s="99" t="s">
        <v>199</v>
      </c>
      <c r="C15" s="100" t="s">
        <v>151</v>
      </c>
      <c r="D15" s="101">
        <f>ROUND(AVERAGE(D16:D18),0)</f>
        <v>0</v>
      </c>
      <c r="E15" s="145">
        <f>AVERAGE(E16:E18)</f>
        <v>0</v>
      </c>
      <c r="G15" s="99" t="s">
        <v>199</v>
      </c>
      <c r="H15" s="100" t="s">
        <v>151</v>
      </c>
      <c r="I15" s="101">
        <f>ROUND(AVERAGE(I16:I18),0)</f>
        <v>0</v>
      </c>
      <c r="J15" s="101">
        <f>ROUND(AVERAGE(J16:J18),0)</f>
        <v>0</v>
      </c>
      <c r="K15" s="101">
        <f t="shared" si="0"/>
        <v>0</v>
      </c>
      <c r="L15" s="100" t="s">
        <v>151</v>
      </c>
      <c r="M15" s="145">
        <f t="shared" si="1"/>
        <v>0</v>
      </c>
      <c r="N15" s="145">
        <f>AVERAGE(N16:N18)</f>
        <v>0</v>
      </c>
      <c r="O15" s="145">
        <f>AVERAGE(O16:O18)</f>
        <v>0</v>
      </c>
      <c r="P15" s="145"/>
      <c r="Q15" s="159" t="s">
        <v>151</v>
      </c>
      <c r="R15" s="145">
        <f t="shared" si="2"/>
        <v>0</v>
      </c>
    </row>
    <row r="16" spans="2:18" ht="12.75">
      <c r="B16" s="116" t="s">
        <v>152</v>
      </c>
      <c r="C16" s="100" t="s">
        <v>265</v>
      </c>
      <c r="D16" s="101">
        <f>Selbstbeurteilung!E63</f>
        <v>0</v>
      </c>
      <c r="E16" s="145">
        <f t="shared" si="3"/>
        <v>0</v>
      </c>
      <c r="G16" s="116" t="s">
        <v>152</v>
      </c>
      <c r="H16" s="100" t="s">
        <v>265</v>
      </c>
      <c r="I16" s="101">
        <f>'1. Fremdbewertung'!E63</f>
        <v>0</v>
      </c>
      <c r="J16" s="101">
        <f>'2. Fremdbewertung'!E63</f>
        <v>0</v>
      </c>
      <c r="K16" s="101">
        <f t="shared" si="0"/>
        <v>0</v>
      </c>
      <c r="L16" s="100" t="s">
        <v>265</v>
      </c>
      <c r="M16" s="145">
        <f t="shared" si="1"/>
        <v>0</v>
      </c>
      <c r="N16" s="145">
        <f t="shared" si="4"/>
        <v>0</v>
      </c>
      <c r="O16" s="145">
        <f t="shared" si="4"/>
        <v>0</v>
      </c>
      <c r="P16" s="145"/>
      <c r="Q16" s="159" t="s">
        <v>265</v>
      </c>
      <c r="R16" s="145">
        <f t="shared" si="2"/>
        <v>0</v>
      </c>
    </row>
    <row r="17" spans="2:18" ht="12.75">
      <c r="B17" s="116" t="s">
        <v>153</v>
      </c>
      <c r="C17" s="100" t="s">
        <v>266</v>
      </c>
      <c r="D17" s="101">
        <f>Selbstbeurteilung!E71</f>
        <v>0</v>
      </c>
      <c r="E17" s="145">
        <f t="shared" si="3"/>
        <v>0</v>
      </c>
      <c r="G17" s="116" t="s">
        <v>153</v>
      </c>
      <c r="H17" s="100" t="s">
        <v>266</v>
      </c>
      <c r="I17" s="101">
        <f>'1. Fremdbewertung'!E71</f>
        <v>0</v>
      </c>
      <c r="J17" s="101">
        <f>'2. Fremdbewertung'!E71</f>
        <v>0</v>
      </c>
      <c r="K17" s="101">
        <f t="shared" si="0"/>
        <v>0</v>
      </c>
      <c r="L17" s="100" t="s">
        <v>266</v>
      </c>
      <c r="M17" s="145">
        <f t="shared" si="1"/>
        <v>0</v>
      </c>
      <c r="N17" s="145">
        <f t="shared" si="4"/>
        <v>0</v>
      </c>
      <c r="O17" s="145">
        <f t="shared" si="4"/>
        <v>0</v>
      </c>
      <c r="P17" s="145"/>
      <c r="Q17" s="159" t="s">
        <v>266</v>
      </c>
      <c r="R17" s="145">
        <f t="shared" si="2"/>
        <v>0</v>
      </c>
    </row>
    <row r="18" spans="2:18" ht="12.75">
      <c r="B18" s="116" t="s">
        <v>154</v>
      </c>
      <c r="C18" s="100" t="s">
        <v>267</v>
      </c>
      <c r="D18" s="101">
        <f>Selbstbeurteilung!E79</f>
        <v>0</v>
      </c>
      <c r="E18" s="145">
        <f t="shared" si="3"/>
        <v>0</v>
      </c>
      <c r="G18" s="116" t="s">
        <v>154</v>
      </c>
      <c r="H18" s="100" t="s">
        <v>267</v>
      </c>
      <c r="I18" s="101">
        <f>'1. Fremdbewertung'!E79</f>
        <v>0</v>
      </c>
      <c r="J18" s="101">
        <f>'2. Fremdbewertung'!E79</f>
        <v>0</v>
      </c>
      <c r="K18" s="101">
        <f t="shared" si="0"/>
        <v>0</v>
      </c>
      <c r="L18" s="100" t="s">
        <v>267</v>
      </c>
      <c r="M18" s="145">
        <f t="shared" si="1"/>
        <v>0</v>
      </c>
      <c r="N18" s="145">
        <f t="shared" si="4"/>
        <v>0</v>
      </c>
      <c r="O18" s="145">
        <f t="shared" si="4"/>
        <v>0</v>
      </c>
      <c r="P18" s="145"/>
      <c r="Q18" s="159" t="s">
        <v>267</v>
      </c>
      <c r="R18" s="145">
        <f t="shared" si="2"/>
        <v>0</v>
      </c>
    </row>
    <row r="19" spans="2:18" ht="12.75">
      <c r="B19" s="95" t="s">
        <v>200</v>
      </c>
      <c r="C19" s="94" t="s">
        <v>167</v>
      </c>
      <c r="D19" s="88">
        <f>ROUND(AVERAGE(D20:D21),0)</f>
        <v>0</v>
      </c>
      <c r="E19" s="144">
        <f>AVERAGE(E20:E21)</f>
        <v>0</v>
      </c>
      <c r="G19" s="95" t="s">
        <v>200</v>
      </c>
      <c r="H19" s="94" t="s">
        <v>167</v>
      </c>
      <c r="I19" s="88">
        <f>ROUND(AVERAGE(I20:I21),0)</f>
        <v>0</v>
      </c>
      <c r="J19" s="88">
        <f>ROUND(AVERAGE(J20:J21),0)</f>
        <v>0</v>
      </c>
      <c r="K19" s="88">
        <f t="shared" si="0"/>
        <v>0</v>
      </c>
      <c r="L19" s="94" t="s">
        <v>167</v>
      </c>
      <c r="M19" s="144">
        <f t="shared" si="1"/>
        <v>0</v>
      </c>
      <c r="N19" s="144">
        <f>AVERAGE(N20:N21)</f>
        <v>0</v>
      </c>
      <c r="O19" s="144">
        <f>AVERAGE(O20:O21)</f>
        <v>0</v>
      </c>
      <c r="P19" s="144"/>
      <c r="Q19" s="158" t="s">
        <v>167</v>
      </c>
      <c r="R19" s="144">
        <f t="shared" si="2"/>
        <v>0</v>
      </c>
    </row>
    <row r="20" spans="2:18" ht="12.75">
      <c r="B20" s="57" t="s">
        <v>152</v>
      </c>
      <c r="C20" s="94" t="s">
        <v>260</v>
      </c>
      <c r="D20" s="88">
        <f>Selbstbeurteilung!E88</f>
        <v>0</v>
      </c>
      <c r="E20" s="144">
        <f t="shared" si="3"/>
        <v>0</v>
      </c>
      <c r="G20" s="57" t="s">
        <v>152</v>
      </c>
      <c r="H20" s="94" t="s">
        <v>260</v>
      </c>
      <c r="I20" s="88">
        <f>'1. Fremdbewertung'!E88</f>
        <v>0</v>
      </c>
      <c r="J20" s="88">
        <f>'2. Fremdbewertung'!E88</f>
        <v>0</v>
      </c>
      <c r="K20" s="88">
        <f t="shared" si="0"/>
        <v>0</v>
      </c>
      <c r="L20" s="94" t="s">
        <v>260</v>
      </c>
      <c r="M20" s="144">
        <f t="shared" si="1"/>
        <v>0</v>
      </c>
      <c r="N20" s="144">
        <f t="shared" si="4"/>
        <v>0</v>
      </c>
      <c r="O20" s="144">
        <f t="shared" si="4"/>
        <v>0</v>
      </c>
      <c r="P20" s="144"/>
      <c r="Q20" s="158" t="s">
        <v>347</v>
      </c>
      <c r="R20" s="144">
        <f t="shared" si="2"/>
        <v>0</v>
      </c>
    </row>
    <row r="21" spans="2:18" ht="12.75">
      <c r="B21" s="57" t="s">
        <v>153</v>
      </c>
      <c r="C21" s="94" t="s">
        <v>268</v>
      </c>
      <c r="D21" s="88">
        <f>Selbstbeurteilung!E96</f>
        <v>0</v>
      </c>
      <c r="E21" s="144">
        <f t="shared" si="3"/>
        <v>0</v>
      </c>
      <c r="G21" s="57" t="s">
        <v>153</v>
      </c>
      <c r="H21" s="94" t="s">
        <v>268</v>
      </c>
      <c r="I21" s="88">
        <f>'1. Fremdbewertung'!E96</f>
        <v>0</v>
      </c>
      <c r="J21" s="88">
        <f>'2. Fremdbewertung'!E96</f>
        <v>0</v>
      </c>
      <c r="K21" s="88">
        <f t="shared" si="0"/>
        <v>0</v>
      </c>
      <c r="L21" s="94" t="s">
        <v>268</v>
      </c>
      <c r="M21" s="144">
        <f t="shared" si="1"/>
        <v>0</v>
      </c>
      <c r="N21" s="144">
        <f t="shared" si="4"/>
        <v>0</v>
      </c>
      <c r="O21" s="144">
        <f t="shared" si="4"/>
        <v>0</v>
      </c>
      <c r="P21" s="144"/>
      <c r="Q21" s="158" t="s">
        <v>191</v>
      </c>
      <c r="R21" s="144">
        <f t="shared" si="2"/>
        <v>0</v>
      </c>
    </row>
    <row r="22" spans="2:18" ht="12.75">
      <c r="B22" s="99" t="s">
        <v>201</v>
      </c>
      <c r="C22" s="100" t="s">
        <v>155</v>
      </c>
      <c r="D22" s="101">
        <f>ROUND(AVERAGE(D23),0)</f>
        <v>0</v>
      </c>
      <c r="E22" s="145">
        <f>AVERAGE(E23)</f>
        <v>0</v>
      </c>
      <c r="G22" s="99" t="s">
        <v>201</v>
      </c>
      <c r="H22" s="100" t="s">
        <v>155</v>
      </c>
      <c r="I22" s="101">
        <f>ROUND(AVERAGE(I23),0)</f>
        <v>0</v>
      </c>
      <c r="J22" s="101">
        <f>ROUND(AVERAGE(J23),0)</f>
        <v>0</v>
      </c>
      <c r="K22" s="101">
        <f t="shared" si="0"/>
        <v>0</v>
      </c>
      <c r="L22" s="100" t="s">
        <v>155</v>
      </c>
      <c r="M22" s="145">
        <f t="shared" si="1"/>
        <v>0</v>
      </c>
      <c r="N22" s="145">
        <f>AVERAGE(N23)</f>
        <v>0</v>
      </c>
      <c r="O22" s="145">
        <f>AVERAGE(O23)</f>
        <v>0</v>
      </c>
      <c r="P22" s="145"/>
      <c r="Q22" s="159" t="s">
        <v>155</v>
      </c>
      <c r="R22" s="145">
        <f t="shared" si="2"/>
        <v>0</v>
      </c>
    </row>
    <row r="23" spans="2:18" ht="12.75">
      <c r="B23" s="116" t="s">
        <v>152</v>
      </c>
      <c r="C23" s="100" t="s">
        <v>291</v>
      </c>
      <c r="D23" s="101">
        <f>Selbstbeurteilung!E105</f>
        <v>0</v>
      </c>
      <c r="E23" s="145">
        <f t="shared" si="3"/>
        <v>0</v>
      </c>
      <c r="G23" s="116" t="s">
        <v>152</v>
      </c>
      <c r="H23" s="100" t="s">
        <v>291</v>
      </c>
      <c r="I23" s="101">
        <f>'1. Fremdbewertung'!E105</f>
        <v>0</v>
      </c>
      <c r="J23" s="101">
        <f>'2. Fremdbewertung'!E105</f>
        <v>0</v>
      </c>
      <c r="K23" s="101">
        <f t="shared" si="0"/>
        <v>0</v>
      </c>
      <c r="L23" s="100" t="s">
        <v>291</v>
      </c>
      <c r="M23" s="145">
        <f t="shared" si="1"/>
        <v>0</v>
      </c>
      <c r="N23" s="145">
        <f t="shared" si="4"/>
        <v>0</v>
      </c>
      <c r="O23" s="145">
        <f t="shared" si="4"/>
        <v>0</v>
      </c>
      <c r="P23" s="145"/>
      <c r="Q23" s="159" t="s">
        <v>291</v>
      </c>
      <c r="R23" s="145">
        <f t="shared" si="2"/>
        <v>0</v>
      </c>
    </row>
    <row r="24" spans="2:18" ht="12.75">
      <c r="B24" s="90" t="s">
        <v>250</v>
      </c>
      <c r="C24" s="9" t="s">
        <v>156</v>
      </c>
      <c r="D24" s="112">
        <f>ROUND(AVERAGE(D25,D28,D31,D39),0)</f>
        <v>0</v>
      </c>
      <c r="E24" s="146">
        <f>AVERAGE(E25,E28,E31,E39)</f>
        <v>0</v>
      </c>
      <c r="G24" s="90" t="s">
        <v>250</v>
      </c>
      <c r="H24" s="9" t="s">
        <v>156</v>
      </c>
      <c r="I24" s="112">
        <f>ROUND(AVERAGE(I25,I28,I31,I39),0)</f>
        <v>0</v>
      </c>
      <c r="J24" s="112">
        <f>ROUND(AVERAGE(J25,J28,J31,J39),0)</f>
        <v>0</v>
      </c>
      <c r="K24" s="112">
        <f t="shared" si="0"/>
        <v>0</v>
      </c>
      <c r="L24" s="9" t="s">
        <v>156</v>
      </c>
      <c r="M24" s="146">
        <f t="shared" si="1"/>
        <v>0</v>
      </c>
      <c r="N24" s="146">
        <f>AVERAGE(N25,N28,N31,N39)</f>
        <v>0</v>
      </c>
      <c r="O24" s="146">
        <f>AVERAGE(O25,O28,O31,O39)</f>
        <v>0</v>
      </c>
      <c r="P24" s="146"/>
      <c r="Q24" s="160" t="s">
        <v>156</v>
      </c>
      <c r="R24" s="146">
        <f t="shared" si="2"/>
        <v>0</v>
      </c>
    </row>
    <row r="25" spans="2:18" ht="12.75">
      <c r="B25" s="102" t="s">
        <v>202</v>
      </c>
      <c r="C25" s="103" t="s">
        <v>254</v>
      </c>
      <c r="D25" s="101">
        <f>ROUND(AVERAGE(D26:D27),0)</f>
        <v>0</v>
      </c>
      <c r="E25" s="145">
        <f>AVERAGE(E26:E27)</f>
        <v>0</v>
      </c>
      <c r="G25" s="102" t="s">
        <v>202</v>
      </c>
      <c r="H25" s="103" t="s">
        <v>254</v>
      </c>
      <c r="I25" s="101">
        <f>ROUND(AVERAGE(I26:I27),0)</f>
        <v>0</v>
      </c>
      <c r="J25" s="101">
        <f>ROUND(AVERAGE(J26:J27),0)</f>
        <v>0</v>
      </c>
      <c r="K25" s="101">
        <f t="shared" si="0"/>
        <v>0</v>
      </c>
      <c r="L25" s="103" t="s">
        <v>254</v>
      </c>
      <c r="M25" s="145">
        <f t="shared" si="1"/>
        <v>0</v>
      </c>
      <c r="N25" s="145">
        <f>AVERAGE(N26:N27)</f>
        <v>0</v>
      </c>
      <c r="O25" s="145">
        <f>AVERAGE(O26:O27)</f>
        <v>0</v>
      </c>
      <c r="P25" s="145"/>
      <c r="Q25" s="159" t="s">
        <v>254</v>
      </c>
      <c r="R25" s="145">
        <f t="shared" si="2"/>
        <v>0</v>
      </c>
    </row>
    <row r="26" spans="2:18" ht="12.75">
      <c r="B26" s="117" t="s">
        <v>152</v>
      </c>
      <c r="C26" s="103" t="s">
        <v>269</v>
      </c>
      <c r="D26" s="101">
        <f>Selbstbeurteilung!E116</f>
        <v>0</v>
      </c>
      <c r="E26" s="145">
        <f>D26/5/K$3</f>
        <v>0</v>
      </c>
      <c r="G26" s="117" t="s">
        <v>152</v>
      </c>
      <c r="H26" s="103" t="s">
        <v>269</v>
      </c>
      <c r="I26" s="101">
        <f>'1. Fremdbewertung'!E116</f>
        <v>0</v>
      </c>
      <c r="J26" s="101">
        <f>'2. Fremdbewertung'!E116</f>
        <v>0</v>
      </c>
      <c r="K26" s="101">
        <f t="shared" si="0"/>
        <v>0</v>
      </c>
      <c r="L26" s="103" t="s">
        <v>269</v>
      </c>
      <c r="M26" s="145">
        <f t="shared" si="1"/>
        <v>0</v>
      </c>
      <c r="N26" s="145">
        <f>I26/5*I$3</f>
        <v>0</v>
      </c>
      <c r="O26" s="145">
        <f>J26/5*J$3</f>
        <v>0</v>
      </c>
      <c r="P26" s="145"/>
      <c r="Q26" s="159" t="s">
        <v>269</v>
      </c>
      <c r="R26" s="145">
        <f t="shared" si="2"/>
        <v>0</v>
      </c>
    </row>
    <row r="27" spans="2:18" ht="12.75">
      <c r="B27" s="117" t="s">
        <v>153</v>
      </c>
      <c r="C27" s="103" t="s">
        <v>270</v>
      </c>
      <c r="D27" s="101">
        <f>Selbstbeurteilung!E124</f>
        <v>0</v>
      </c>
      <c r="E27" s="145">
        <f>D27/5/K$3</f>
        <v>0</v>
      </c>
      <c r="G27" s="117" t="s">
        <v>153</v>
      </c>
      <c r="H27" s="103" t="s">
        <v>270</v>
      </c>
      <c r="I27" s="101">
        <f>'1. Fremdbewertung'!E124</f>
        <v>0</v>
      </c>
      <c r="J27" s="101">
        <f>'2. Fremdbewertung'!E124</f>
        <v>0</v>
      </c>
      <c r="K27" s="101">
        <f t="shared" si="0"/>
        <v>0</v>
      </c>
      <c r="L27" s="103" t="s">
        <v>270</v>
      </c>
      <c r="M27" s="145">
        <f t="shared" si="1"/>
        <v>0</v>
      </c>
      <c r="N27" s="145">
        <f>I27/5*I$3</f>
        <v>0</v>
      </c>
      <c r="O27" s="145">
        <f>J27/5*J$3</f>
        <v>0</v>
      </c>
      <c r="P27" s="145"/>
      <c r="Q27" s="159" t="s">
        <v>270</v>
      </c>
      <c r="R27" s="145">
        <f t="shared" si="2"/>
        <v>0</v>
      </c>
    </row>
    <row r="28" spans="2:18" ht="12.75">
      <c r="B28" s="96" t="s">
        <v>203</v>
      </c>
      <c r="C28" s="49" t="s">
        <v>255</v>
      </c>
      <c r="D28" s="88">
        <f>ROUND(AVERAGE(D29,D30),0)</f>
        <v>0</v>
      </c>
      <c r="E28" s="144">
        <f>AVERAGE(E29,E30)</f>
        <v>0</v>
      </c>
      <c r="G28" s="96" t="s">
        <v>203</v>
      </c>
      <c r="H28" s="49" t="s">
        <v>255</v>
      </c>
      <c r="I28" s="88">
        <f>ROUND(AVERAGE(I29,I30),0)</f>
        <v>0</v>
      </c>
      <c r="J28" s="88">
        <f>ROUND(AVERAGE(J29,J30),0)</f>
        <v>0</v>
      </c>
      <c r="K28" s="88">
        <f t="shared" si="0"/>
        <v>0</v>
      </c>
      <c r="L28" s="49" t="s">
        <v>255</v>
      </c>
      <c r="M28" s="144">
        <f t="shared" si="1"/>
        <v>0</v>
      </c>
      <c r="N28" s="144">
        <f>AVERAGE(N29,N30)</f>
        <v>0</v>
      </c>
      <c r="O28" s="144">
        <f>AVERAGE(O29,O30)</f>
        <v>0</v>
      </c>
      <c r="P28" s="144"/>
      <c r="Q28" s="158" t="s">
        <v>255</v>
      </c>
      <c r="R28" s="144">
        <f t="shared" si="2"/>
        <v>0</v>
      </c>
    </row>
    <row r="29" spans="2:18" ht="12.75">
      <c r="B29" s="51" t="s">
        <v>152</v>
      </c>
      <c r="C29" s="49" t="s">
        <v>189</v>
      </c>
      <c r="D29" s="88">
        <f>Selbstbeurteilung!E133</f>
        <v>0</v>
      </c>
      <c r="E29" s="144">
        <f>D29/5/K$3</f>
        <v>0</v>
      </c>
      <c r="G29" s="51" t="s">
        <v>152</v>
      </c>
      <c r="H29" s="49" t="s">
        <v>189</v>
      </c>
      <c r="I29" s="88">
        <f>'1. Fremdbewertung'!E133</f>
        <v>0</v>
      </c>
      <c r="J29" s="88">
        <f>'2. Fremdbewertung'!E133</f>
        <v>0</v>
      </c>
      <c r="K29" s="88">
        <f t="shared" si="0"/>
        <v>0</v>
      </c>
      <c r="L29" s="49" t="s">
        <v>189</v>
      </c>
      <c r="M29" s="144">
        <f t="shared" si="1"/>
        <v>0</v>
      </c>
      <c r="N29" s="144">
        <f>I29/5*I$3</f>
        <v>0</v>
      </c>
      <c r="O29" s="144">
        <f>J29/5*J$3</f>
        <v>0</v>
      </c>
      <c r="P29" s="144"/>
      <c r="Q29" s="158" t="s">
        <v>189</v>
      </c>
      <c r="R29" s="144">
        <f t="shared" si="2"/>
        <v>0</v>
      </c>
    </row>
    <row r="30" spans="2:18" ht="12.75">
      <c r="B30" s="51" t="s">
        <v>153</v>
      </c>
      <c r="C30" s="49" t="s">
        <v>271</v>
      </c>
      <c r="D30" s="88">
        <f>Selbstbeurteilung!E141</f>
        <v>0</v>
      </c>
      <c r="E30" s="144">
        <f>D30/5/K$3</f>
        <v>0</v>
      </c>
      <c r="G30" s="51" t="s">
        <v>153</v>
      </c>
      <c r="H30" s="49" t="s">
        <v>271</v>
      </c>
      <c r="I30" s="88">
        <f>'1. Fremdbewertung'!E141</f>
        <v>0</v>
      </c>
      <c r="J30" s="88">
        <f>'2. Fremdbewertung'!E141</f>
        <v>0</v>
      </c>
      <c r="K30" s="88">
        <f t="shared" si="0"/>
        <v>0</v>
      </c>
      <c r="L30" s="49" t="s">
        <v>271</v>
      </c>
      <c r="M30" s="144">
        <f t="shared" si="1"/>
        <v>0</v>
      </c>
      <c r="N30" s="144">
        <f>I30/5*I$3</f>
        <v>0</v>
      </c>
      <c r="O30" s="144">
        <f>J30/5*J$3</f>
        <v>0</v>
      </c>
      <c r="P30" s="144"/>
      <c r="Q30" s="158" t="s">
        <v>271</v>
      </c>
      <c r="R30" s="144">
        <f t="shared" si="2"/>
        <v>0</v>
      </c>
    </row>
    <row r="31" spans="2:18" ht="12.75">
      <c r="B31" s="104" t="s">
        <v>204</v>
      </c>
      <c r="C31" s="103" t="s">
        <v>256</v>
      </c>
      <c r="D31" s="111">
        <f>ROUND(AVERAGE(D32:D38),0)</f>
        <v>0</v>
      </c>
      <c r="E31" s="147">
        <f>AVERAGE(E32:E38)</f>
        <v>0</v>
      </c>
      <c r="G31" s="104" t="s">
        <v>204</v>
      </c>
      <c r="H31" s="103" t="s">
        <v>256</v>
      </c>
      <c r="I31" s="111">
        <f>ROUND(AVERAGE(I32:I38),0)</f>
        <v>0</v>
      </c>
      <c r="J31" s="111">
        <f>ROUND(AVERAGE(J32:J38),0)</f>
        <v>0</v>
      </c>
      <c r="K31" s="111">
        <f t="shared" si="0"/>
        <v>0</v>
      </c>
      <c r="L31" s="103" t="s">
        <v>256</v>
      </c>
      <c r="M31" s="147">
        <f t="shared" si="1"/>
        <v>0</v>
      </c>
      <c r="N31" s="147">
        <f>AVERAGE(N32:N38)</f>
        <v>0</v>
      </c>
      <c r="O31" s="147">
        <f>AVERAGE(O32:O38)</f>
        <v>0</v>
      </c>
      <c r="P31" s="147"/>
      <c r="Q31" s="161" t="s">
        <v>256</v>
      </c>
      <c r="R31" s="147">
        <f t="shared" si="2"/>
        <v>0</v>
      </c>
    </row>
    <row r="32" spans="2:18" ht="12.75">
      <c r="B32" s="118" t="s">
        <v>152</v>
      </c>
      <c r="C32" s="103" t="s">
        <v>272</v>
      </c>
      <c r="D32" s="111">
        <f>Selbstbeurteilung!E150</f>
        <v>0</v>
      </c>
      <c r="E32" s="147">
        <f aca="true" t="shared" si="5" ref="E32:E45">D32/5/K$3</f>
        <v>0</v>
      </c>
      <c r="G32" s="118" t="s">
        <v>152</v>
      </c>
      <c r="H32" s="103" t="s">
        <v>272</v>
      </c>
      <c r="I32" s="111">
        <f>'1. Fremdbewertung'!E150</f>
        <v>0</v>
      </c>
      <c r="J32" s="111">
        <f>'2. Fremdbewertung'!E150</f>
        <v>0</v>
      </c>
      <c r="K32" s="111">
        <f t="shared" si="0"/>
        <v>0</v>
      </c>
      <c r="L32" s="103" t="s">
        <v>272</v>
      </c>
      <c r="M32" s="147">
        <f t="shared" si="1"/>
        <v>0</v>
      </c>
      <c r="N32" s="147">
        <f aca="true" t="shared" si="6" ref="N32:O38">I32/5*I$3</f>
        <v>0</v>
      </c>
      <c r="O32" s="147">
        <f t="shared" si="6"/>
        <v>0</v>
      </c>
      <c r="P32" s="147"/>
      <c r="Q32" s="161" t="s">
        <v>272</v>
      </c>
      <c r="R32" s="147">
        <f t="shared" si="2"/>
        <v>0</v>
      </c>
    </row>
    <row r="33" spans="2:18" ht="12.75">
      <c r="B33" s="118" t="s">
        <v>153</v>
      </c>
      <c r="C33" s="103" t="s">
        <v>273</v>
      </c>
      <c r="D33" s="111">
        <f>Selbstbeurteilung!E158</f>
        <v>0</v>
      </c>
      <c r="E33" s="147">
        <f t="shared" si="5"/>
        <v>0</v>
      </c>
      <c r="G33" s="118" t="s">
        <v>153</v>
      </c>
      <c r="H33" s="103" t="s">
        <v>273</v>
      </c>
      <c r="I33" s="111">
        <f>'1. Fremdbewertung'!E158</f>
        <v>0</v>
      </c>
      <c r="J33" s="111">
        <f>'2. Fremdbewertung'!E158</f>
        <v>0</v>
      </c>
      <c r="K33" s="111">
        <f t="shared" si="0"/>
        <v>0</v>
      </c>
      <c r="L33" s="103" t="s">
        <v>273</v>
      </c>
      <c r="M33" s="147">
        <f t="shared" si="1"/>
        <v>0</v>
      </c>
      <c r="N33" s="147">
        <f t="shared" si="6"/>
        <v>0</v>
      </c>
      <c r="O33" s="147">
        <f t="shared" si="6"/>
        <v>0</v>
      </c>
      <c r="P33" s="147"/>
      <c r="Q33" s="161" t="s">
        <v>273</v>
      </c>
      <c r="R33" s="147">
        <f t="shared" si="2"/>
        <v>0</v>
      </c>
    </row>
    <row r="34" spans="2:18" ht="12.75">
      <c r="B34" s="118" t="s">
        <v>154</v>
      </c>
      <c r="C34" s="103" t="s">
        <v>274</v>
      </c>
      <c r="D34" s="111">
        <f>Selbstbeurteilung!E166</f>
        <v>0</v>
      </c>
      <c r="E34" s="147">
        <f t="shared" si="5"/>
        <v>0</v>
      </c>
      <c r="G34" s="118" t="s">
        <v>154</v>
      </c>
      <c r="H34" s="103" t="s">
        <v>274</v>
      </c>
      <c r="I34" s="111">
        <f>'1. Fremdbewertung'!E166</f>
        <v>0</v>
      </c>
      <c r="J34" s="111">
        <f>'2. Fremdbewertung'!E166</f>
        <v>0</v>
      </c>
      <c r="K34" s="111">
        <f t="shared" si="0"/>
        <v>0</v>
      </c>
      <c r="L34" s="103" t="s">
        <v>274</v>
      </c>
      <c r="M34" s="147">
        <f t="shared" si="1"/>
        <v>0</v>
      </c>
      <c r="N34" s="147">
        <f t="shared" si="6"/>
        <v>0</v>
      </c>
      <c r="O34" s="147">
        <f t="shared" si="6"/>
        <v>0</v>
      </c>
      <c r="P34" s="147"/>
      <c r="Q34" s="161" t="s">
        <v>274</v>
      </c>
      <c r="R34" s="147">
        <f t="shared" si="2"/>
        <v>0</v>
      </c>
    </row>
    <row r="35" spans="2:18" ht="12.75">
      <c r="B35" s="118" t="s">
        <v>180</v>
      </c>
      <c r="C35" s="103" t="s">
        <v>275</v>
      </c>
      <c r="D35" s="111">
        <f>Selbstbeurteilung!E174</f>
        <v>0</v>
      </c>
      <c r="E35" s="147">
        <f t="shared" si="5"/>
        <v>0</v>
      </c>
      <c r="G35" s="118" t="s">
        <v>180</v>
      </c>
      <c r="H35" s="103" t="s">
        <v>275</v>
      </c>
      <c r="I35" s="111">
        <f>'1. Fremdbewertung'!E174</f>
        <v>0</v>
      </c>
      <c r="J35" s="111">
        <f>'2. Fremdbewertung'!E174</f>
        <v>0</v>
      </c>
      <c r="K35" s="111">
        <f t="shared" si="0"/>
        <v>0</v>
      </c>
      <c r="L35" s="103" t="s">
        <v>275</v>
      </c>
      <c r="M35" s="147">
        <f t="shared" si="1"/>
        <v>0</v>
      </c>
      <c r="N35" s="147">
        <f t="shared" si="6"/>
        <v>0</v>
      </c>
      <c r="O35" s="147">
        <f t="shared" si="6"/>
        <v>0</v>
      </c>
      <c r="P35" s="147"/>
      <c r="Q35" s="161" t="s">
        <v>275</v>
      </c>
      <c r="R35" s="147">
        <f t="shared" si="2"/>
        <v>0</v>
      </c>
    </row>
    <row r="36" spans="2:18" ht="12.75">
      <c r="B36" s="118" t="s">
        <v>206</v>
      </c>
      <c r="C36" s="103" t="s">
        <v>276</v>
      </c>
      <c r="D36" s="111">
        <f>Selbstbeurteilung!E182</f>
        <v>0</v>
      </c>
      <c r="E36" s="147">
        <f t="shared" si="5"/>
        <v>0</v>
      </c>
      <c r="G36" s="118" t="s">
        <v>206</v>
      </c>
      <c r="H36" s="103" t="s">
        <v>276</v>
      </c>
      <c r="I36" s="111">
        <f>'1. Fremdbewertung'!E182</f>
        <v>0</v>
      </c>
      <c r="J36" s="111">
        <f>'2. Fremdbewertung'!E182</f>
        <v>0</v>
      </c>
      <c r="K36" s="111">
        <f t="shared" si="0"/>
        <v>0</v>
      </c>
      <c r="L36" s="103" t="s">
        <v>276</v>
      </c>
      <c r="M36" s="147">
        <f t="shared" si="1"/>
        <v>0</v>
      </c>
      <c r="N36" s="147">
        <f t="shared" si="6"/>
        <v>0</v>
      </c>
      <c r="O36" s="147">
        <f t="shared" si="6"/>
        <v>0</v>
      </c>
      <c r="P36" s="147"/>
      <c r="Q36" s="161" t="s">
        <v>276</v>
      </c>
      <c r="R36" s="147">
        <f t="shared" si="2"/>
        <v>0</v>
      </c>
    </row>
    <row r="37" spans="2:18" ht="12.75">
      <c r="B37" s="118" t="s">
        <v>207</v>
      </c>
      <c r="C37" s="103" t="s">
        <v>278</v>
      </c>
      <c r="D37" s="111">
        <f>Selbstbeurteilung!E190</f>
        <v>0</v>
      </c>
      <c r="E37" s="147">
        <f t="shared" si="5"/>
        <v>0</v>
      </c>
      <c r="G37" s="118" t="s">
        <v>207</v>
      </c>
      <c r="H37" s="103" t="s">
        <v>278</v>
      </c>
      <c r="I37" s="111">
        <f>'1. Fremdbewertung'!E190</f>
        <v>0</v>
      </c>
      <c r="J37" s="111">
        <f>'2. Fremdbewertung'!E190</f>
        <v>0</v>
      </c>
      <c r="K37" s="111">
        <f t="shared" si="0"/>
        <v>0</v>
      </c>
      <c r="L37" s="103" t="s">
        <v>278</v>
      </c>
      <c r="M37" s="147">
        <f t="shared" si="1"/>
        <v>0</v>
      </c>
      <c r="N37" s="147">
        <f t="shared" si="6"/>
        <v>0</v>
      </c>
      <c r="O37" s="147">
        <f t="shared" si="6"/>
        <v>0</v>
      </c>
      <c r="P37" s="147"/>
      <c r="Q37" s="161" t="s">
        <v>278</v>
      </c>
      <c r="R37" s="147">
        <f t="shared" si="2"/>
        <v>0</v>
      </c>
    </row>
    <row r="38" spans="2:18" ht="12.75">
      <c r="B38" s="118" t="s">
        <v>208</v>
      </c>
      <c r="C38" s="103" t="s">
        <v>277</v>
      </c>
      <c r="D38" s="111">
        <f>Selbstbeurteilung!E198</f>
        <v>0</v>
      </c>
      <c r="E38" s="147">
        <f t="shared" si="5"/>
        <v>0</v>
      </c>
      <c r="G38" s="118" t="s">
        <v>208</v>
      </c>
      <c r="H38" s="103" t="s">
        <v>277</v>
      </c>
      <c r="I38" s="111">
        <f>'1. Fremdbewertung'!E198</f>
        <v>0</v>
      </c>
      <c r="J38" s="111">
        <f>'2. Fremdbewertung'!E198</f>
        <v>0</v>
      </c>
      <c r="K38" s="111">
        <f t="shared" si="0"/>
        <v>0</v>
      </c>
      <c r="L38" s="103" t="s">
        <v>277</v>
      </c>
      <c r="M38" s="147">
        <f t="shared" si="1"/>
        <v>0</v>
      </c>
      <c r="N38" s="147">
        <f t="shared" si="6"/>
        <v>0</v>
      </c>
      <c r="O38" s="147">
        <f t="shared" si="6"/>
        <v>0</v>
      </c>
      <c r="P38" s="147"/>
      <c r="Q38" s="161" t="s">
        <v>277</v>
      </c>
      <c r="R38" s="147">
        <f t="shared" si="2"/>
        <v>0</v>
      </c>
    </row>
    <row r="39" spans="2:18" ht="12.75">
      <c r="B39" s="96" t="s">
        <v>205</v>
      </c>
      <c r="C39" s="49" t="s">
        <v>181</v>
      </c>
      <c r="D39" s="110">
        <f>AVERAGE(D40)</f>
        <v>0</v>
      </c>
      <c r="E39" s="148">
        <f>AVERAGE(E40)</f>
        <v>0</v>
      </c>
      <c r="G39" s="96" t="s">
        <v>205</v>
      </c>
      <c r="H39" s="49" t="s">
        <v>181</v>
      </c>
      <c r="I39" s="110">
        <f>AVERAGE(I40)</f>
        <v>0</v>
      </c>
      <c r="J39" s="110">
        <f>AVERAGE(J40)</f>
        <v>0</v>
      </c>
      <c r="K39" s="110">
        <f t="shared" si="0"/>
        <v>0</v>
      </c>
      <c r="L39" s="49" t="s">
        <v>181</v>
      </c>
      <c r="M39" s="148">
        <f t="shared" si="1"/>
        <v>0</v>
      </c>
      <c r="N39" s="148">
        <f>AVERAGE(N40)</f>
        <v>0</v>
      </c>
      <c r="O39" s="148">
        <f>AVERAGE(O40)</f>
        <v>0</v>
      </c>
      <c r="P39" s="148"/>
      <c r="Q39" s="162" t="s">
        <v>181</v>
      </c>
      <c r="R39" s="148">
        <f t="shared" si="2"/>
        <v>0</v>
      </c>
    </row>
    <row r="40" spans="2:18" ht="12.75">
      <c r="B40" s="51" t="s">
        <v>152</v>
      </c>
      <c r="C40" s="49" t="s">
        <v>279</v>
      </c>
      <c r="D40" s="110">
        <f>Selbstbeurteilung!E207</f>
        <v>0</v>
      </c>
      <c r="E40" s="148">
        <f t="shared" si="5"/>
        <v>0</v>
      </c>
      <c r="G40" s="51" t="s">
        <v>152</v>
      </c>
      <c r="H40" s="49" t="s">
        <v>279</v>
      </c>
      <c r="I40" s="110">
        <f>'1. Fremdbewertung'!E207</f>
        <v>0</v>
      </c>
      <c r="J40" s="110">
        <f>'2. Fremdbewertung'!E207</f>
        <v>0</v>
      </c>
      <c r="K40" s="110">
        <f t="shared" si="0"/>
        <v>0</v>
      </c>
      <c r="L40" s="49" t="s">
        <v>279</v>
      </c>
      <c r="M40" s="148">
        <f t="shared" si="1"/>
        <v>0</v>
      </c>
      <c r="N40" s="148">
        <f>I40/5*I$3</f>
        <v>0</v>
      </c>
      <c r="O40" s="148">
        <f>J40/5*J$3</f>
        <v>0</v>
      </c>
      <c r="P40" s="148"/>
      <c r="Q40" s="162" t="s">
        <v>279</v>
      </c>
      <c r="R40" s="148">
        <f t="shared" si="2"/>
        <v>0</v>
      </c>
    </row>
    <row r="41" spans="2:18" ht="12.75">
      <c r="B41" s="105" t="s">
        <v>253</v>
      </c>
      <c r="C41" s="106" t="s">
        <v>252</v>
      </c>
      <c r="D41" s="113">
        <f>ROUND(AVERAGE(D42:D45),0)</f>
        <v>0</v>
      </c>
      <c r="E41" s="149">
        <f>AVERAGE(E42:E45)</f>
        <v>0</v>
      </c>
      <c r="G41" s="105" t="s">
        <v>253</v>
      </c>
      <c r="H41" s="106" t="s">
        <v>252</v>
      </c>
      <c r="I41" s="113">
        <f>ROUND(AVERAGE(I42:I45),0)</f>
        <v>0</v>
      </c>
      <c r="J41" s="113">
        <f>ROUND(AVERAGE(J42:J45),0)</f>
        <v>0</v>
      </c>
      <c r="K41" s="113">
        <f t="shared" si="0"/>
        <v>0</v>
      </c>
      <c r="L41" s="106" t="s">
        <v>252</v>
      </c>
      <c r="M41" s="149">
        <f t="shared" si="1"/>
        <v>0</v>
      </c>
      <c r="N41" s="149">
        <f>AVERAGE(N42:N45)</f>
        <v>0</v>
      </c>
      <c r="O41" s="149">
        <f>AVERAGE(O42:O45)</f>
        <v>0</v>
      </c>
      <c r="P41" s="149"/>
      <c r="Q41" s="163" t="s">
        <v>252</v>
      </c>
      <c r="R41" s="149">
        <f t="shared" si="2"/>
        <v>0</v>
      </c>
    </row>
    <row r="42" spans="2:18" ht="12.75">
      <c r="B42" s="118" t="s">
        <v>152</v>
      </c>
      <c r="C42" s="103" t="s">
        <v>280</v>
      </c>
      <c r="D42" s="111">
        <f>Selbstbeurteilung!E217</f>
        <v>0</v>
      </c>
      <c r="E42" s="147">
        <f t="shared" si="5"/>
        <v>0</v>
      </c>
      <c r="G42" s="118" t="s">
        <v>152</v>
      </c>
      <c r="H42" s="103" t="s">
        <v>280</v>
      </c>
      <c r="I42" s="111">
        <f>'1. Fremdbewertung'!E217</f>
        <v>0</v>
      </c>
      <c r="J42" s="111">
        <f>'2. Fremdbewertung'!E217</f>
        <v>0</v>
      </c>
      <c r="K42" s="111">
        <f t="shared" si="0"/>
        <v>0</v>
      </c>
      <c r="L42" s="103" t="s">
        <v>280</v>
      </c>
      <c r="M42" s="147">
        <f t="shared" si="1"/>
        <v>0</v>
      </c>
      <c r="N42" s="147">
        <f aca="true" t="shared" si="7" ref="N42:O45">I42/5*I$3</f>
        <v>0</v>
      </c>
      <c r="O42" s="147">
        <f t="shared" si="7"/>
        <v>0</v>
      </c>
      <c r="P42" s="147"/>
      <c r="Q42" s="161" t="s">
        <v>280</v>
      </c>
      <c r="R42" s="147">
        <f t="shared" si="2"/>
        <v>0</v>
      </c>
    </row>
    <row r="43" spans="2:18" ht="12.75">
      <c r="B43" s="118" t="s">
        <v>153</v>
      </c>
      <c r="C43" s="103" t="s">
        <v>184</v>
      </c>
      <c r="D43" s="111">
        <f>Selbstbeurteilung!E225</f>
        <v>0</v>
      </c>
      <c r="E43" s="147">
        <f t="shared" si="5"/>
        <v>0</v>
      </c>
      <c r="G43" s="118" t="s">
        <v>153</v>
      </c>
      <c r="H43" s="103" t="s">
        <v>184</v>
      </c>
      <c r="I43" s="111">
        <f>'1. Fremdbewertung'!E225</f>
        <v>0</v>
      </c>
      <c r="J43" s="111">
        <f>'2. Fremdbewertung'!E225</f>
        <v>0</v>
      </c>
      <c r="K43" s="111">
        <f t="shared" si="0"/>
        <v>0</v>
      </c>
      <c r="L43" s="103" t="s">
        <v>184</v>
      </c>
      <c r="M43" s="147">
        <f t="shared" si="1"/>
        <v>0</v>
      </c>
      <c r="N43" s="147">
        <f t="shared" si="7"/>
        <v>0</v>
      </c>
      <c r="O43" s="147">
        <f t="shared" si="7"/>
        <v>0</v>
      </c>
      <c r="P43" s="147"/>
      <c r="Q43" s="161" t="s">
        <v>184</v>
      </c>
      <c r="R43" s="147">
        <f t="shared" si="2"/>
        <v>0</v>
      </c>
    </row>
    <row r="44" spans="2:18" ht="12.75">
      <c r="B44" s="118" t="s">
        <v>154</v>
      </c>
      <c r="C44" s="103" t="s">
        <v>281</v>
      </c>
      <c r="D44" s="111">
        <f>Selbstbeurteilung!E233</f>
        <v>0</v>
      </c>
      <c r="E44" s="147">
        <f t="shared" si="5"/>
        <v>0</v>
      </c>
      <c r="G44" s="118" t="s">
        <v>154</v>
      </c>
      <c r="H44" s="103" t="s">
        <v>281</v>
      </c>
      <c r="I44" s="111">
        <f>'1. Fremdbewertung'!E233</f>
        <v>0</v>
      </c>
      <c r="J44" s="111">
        <f>'2. Fremdbewertung'!E233</f>
        <v>0</v>
      </c>
      <c r="K44" s="111">
        <f t="shared" si="0"/>
        <v>0</v>
      </c>
      <c r="L44" s="103" t="s">
        <v>281</v>
      </c>
      <c r="M44" s="147">
        <f t="shared" si="1"/>
        <v>0</v>
      </c>
      <c r="N44" s="147">
        <f t="shared" si="7"/>
        <v>0</v>
      </c>
      <c r="O44" s="147">
        <f t="shared" si="7"/>
        <v>0</v>
      </c>
      <c r="P44" s="147"/>
      <c r="Q44" s="161" t="s">
        <v>281</v>
      </c>
      <c r="R44" s="147">
        <f t="shared" si="2"/>
        <v>0</v>
      </c>
    </row>
    <row r="45" spans="2:18" ht="12.75">
      <c r="B45" s="118" t="s">
        <v>180</v>
      </c>
      <c r="C45" s="103" t="s">
        <v>282</v>
      </c>
      <c r="D45" s="111">
        <f>Selbstbeurteilung!E241</f>
        <v>0</v>
      </c>
      <c r="E45" s="147">
        <f t="shared" si="5"/>
        <v>0</v>
      </c>
      <c r="G45" s="118" t="s">
        <v>180</v>
      </c>
      <c r="H45" s="103" t="s">
        <v>282</v>
      </c>
      <c r="I45" s="111">
        <f>'1. Fremdbewertung'!E241</f>
        <v>0</v>
      </c>
      <c r="J45" s="111">
        <f>'2. Fremdbewertung'!E241</f>
        <v>0</v>
      </c>
      <c r="K45" s="111">
        <f t="shared" si="0"/>
        <v>0</v>
      </c>
      <c r="L45" s="103" t="s">
        <v>282</v>
      </c>
      <c r="M45" s="147">
        <f t="shared" si="1"/>
        <v>0</v>
      </c>
      <c r="N45" s="147">
        <f t="shared" si="7"/>
        <v>0</v>
      </c>
      <c r="O45" s="147">
        <f t="shared" si="7"/>
        <v>0</v>
      </c>
      <c r="P45" s="147"/>
      <c r="Q45" s="161" t="s">
        <v>282</v>
      </c>
      <c r="R45" s="147">
        <f t="shared" si="2"/>
        <v>0</v>
      </c>
    </row>
    <row r="46" spans="2:18" ht="12.75">
      <c r="B46" s="107"/>
      <c r="C46" s="106" t="s">
        <v>25</v>
      </c>
      <c r="D46" s="109">
        <f>ROUND(AVERAGE(D41,D24,D6),0)</f>
        <v>0</v>
      </c>
      <c r="E46" s="143">
        <f>AVERAGE(E41,E24,E6)</f>
        <v>0</v>
      </c>
      <c r="G46" s="107"/>
      <c r="H46" s="106" t="s">
        <v>25</v>
      </c>
      <c r="I46" s="109">
        <f>ROUND(AVERAGE(I41,I24,I6),0)</f>
        <v>0</v>
      </c>
      <c r="J46" s="109">
        <f>ROUND(AVERAGE(J41,J24,J6),0)</f>
        <v>0</v>
      </c>
      <c r="K46" s="109">
        <f>D46</f>
        <v>0</v>
      </c>
      <c r="L46" s="164" t="s">
        <v>25</v>
      </c>
      <c r="M46" s="143">
        <f t="shared" si="1"/>
        <v>0</v>
      </c>
      <c r="N46" s="143">
        <f>ROUND(AVERAGE(N41,N24,N6),0)</f>
        <v>0</v>
      </c>
      <c r="O46" s="143">
        <f>AVERAGE(O41,O24,O6)</f>
        <v>0</v>
      </c>
      <c r="P46" s="143"/>
      <c r="Q46" s="157" t="s">
        <v>25</v>
      </c>
      <c r="R46" s="143">
        <f t="shared" si="2"/>
        <v>0</v>
      </c>
    </row>
    <row r="47" spans="2:13" ht="12.75">
      <c r="B47" s="13"/>
      <c r="C47" s="9"/>
      <c r="D47" s="13"/>
      <c r="E47" s="13"/>
      <c r="G47" s="13"/>
      <c r="H47" s="9"/>
      <c r="I47" s="151"/>
      <c r="J47" s="151"/>
      <c r="K47" s="151"/>
      <c r="L47" s="151"/>
      <c r="M47" s="151"/>
    </row>
    <row r="48" spans="2:17" ht="12.75">
      <c r="B48" s="13"/>
      <c r="C48" s="9" t="s">
        <v>342</v>
      </c>
      <c r="D48" s="13"/>
      <c r="E48" s="13"/>
      <c r="G48" s="13"/>
      <c r="H48" s="9" t="s">
        <v>343</v>
      </c>
      <c r="I48" s="27"/>
      <c r="J48" s="27"/>
      <c r="K48" s="27"/>
      <c r="L48" s="27"/>
      <c r="M48" s="27"/>
      <c r="Q48" s="9" t="s">
        <v>343</v>
      </c>
    </row>
    <row r="49" spans="2:18" ht="12.75">
      <c r="B49" s="108"/>
      <c r="C49" s="106" t="s">
        <v>290</v>
      </c>
      <c r="D49" s="114">
        <f>E49</f>
      </c>
      <c r="E49" s="114">
        <f>IF(AND(E46&gt;$C66,E46&lt;=$D66),$E66,IF(AND(E46&gt;=$C65,E46&lt;=$D65),$E65,IF(AND(E46&gt;=$C64,E46&lt;=$D62),$E64,"")))</f>
      </c>
      <c r="G49" s="108"/>
      <c r="H49" s="106" t="s">
        <v>290</v>
      </c>
      <c r="I49" s="114"/>
      <c r="J49" s="114"/>
      <c r="K49" s="114">
        <f>M49</f>
      </c>
      <c r="L49" s="114"/>
      <c r="M49" s="114">
        <f>IF(AND(M46&gt;$C66,M46&lt;=$D66),$E66,IF(AND(M46&gt;=$C65,M46&lt;=$D65),$E65,IF(AND(M46&gt;=$C64,M46&lt;=$D62),$E64,"")))</f>
      </c>
      <c r="Q49" s="106" t="s">
        <v>290</v>
      </c>
      <c r="R49" s="114">
        <f>IF(AND(R46&gt;$C66,R46&lt;=$D66),$E66,IF(AND(R46&gt;=$C65,R46&lt;=$D65),$E65,IF(AND(R46&gt;=$C64,R46&lt;=$D62),$E64,"")))</f>
      </c>
    </row>
    <row r="50" spans="3:18" ht="12.75">
      <c r="C50" s="89" t="s">
        <v>283</v>
      </c>
      <c r="D50" s="7">
        <f>E50</f>
      </c>
      <c r="E50" s="7">
        <f>IF(AND(E46&gt;=$C64,E46&lt;=$D64),$F64,IF(AND(E46&gt;=$C63,E46&lt;=$D63),$F63,IF(AND(E46&gt;=$C62,E46&lt;=$D62),$F62,"")))</f>
      </c>
      <c r="H50" s="89" t="s">
        <v>283</v>
      </c>
      <c r="K50" s="140">
        <f>M50</f>
      </c>
      <c r="M50" s="7">
        <f>IF(AND(M46&gt;=$C64,M46&lt;=$D64),$F64,IF(AND(M46&gt;=$C63,M46&lt;=$D63),$F63,IF(AND(M46&gt;=$C62,M46&lt;=$D62),$F62,"")))</f>
      </c>
      <c r="Q50" s="89" t="s">
        <v>283</v>
      </c>
      <c r="R50" s="7">
        <f>IF(AND($R46&gt;=$C64,$R46&lt;=$D64),$F64,IF(AND($R46&gt;=$C63,$R46&lt;=$D63),$F63,IF(AND($R46&gt;=$C62,$R46&lt;=$D62),$F62,"")))</f>
      </c>
    </row>
    <row r="56" spans="3:6" ht="12.75">
      <c r="C56" s="119"/>
      <c r="D56" s="119"/>
      <c r="E56" s="119"/>
      <c r="F56" s="119"/>
    </row>
    <row r="57" spans="3:10" ht="12.75">
      <c r="C57" s="120" t="s">
        <v>24</v>
      </c>
      <c r="D57" s="121"/>
      <c r="E57" s="121"/>
      <c r="F57" s="121"/>
      <c r="H57" s="120"/>
      <c r="I57" s="121"/>
      <c r="J57" s="121"/>
    </row>
    <row r="58" spans="3:10" ht="12.75">
      <c r="C58" s="121" t="s">
        <v>136</v>
      </c>
      <c r="D58" s="121"/>
      <c r="E58" s="121"/>
      <c r="F58" s="121"/>
      <c r="H58" s="121"/>
      <c r="I58" s="121"/>
      <c r="J58" s="121"/>
    </row>
    <row r="59" spans="3:10" ht="12.75">
      <c r="C59" s="121"/>
      <c r="D59" s="121"/>
      <c r="E59" s="121"/>
      <c r="F59" s="121"/>
      <c r="H59" s="121"/>
      <c r="I59" s="121"/>
      <c r="J59" s="121"/>
    </row>
    <row r="60" spans="3:10" ht="12.75">
      <c r="C60" s="216" t="s">
        <v>14</v>
      </c>
      <c r="D60" s="216"/>
      <c r="E60" s="216" t="s">
        <v>22</v>
      </c>
      <c r="F60" s="217" t="s">
        <v>23</v>
      </c>
      <c r="I60" s="7"/>
      <c r="J60" s="7"/>
    </row>
    <row r="61" spans="3:10" ht="12.75">
      <c r="C61" s="122" t="s">
        <v>20</v>
      </c>
      <c r="D61" s="122" t="s">
        <v>21</v>
      </c>
      <c r="E61" s="216"/>
      <c r="F61" s="217"/>
      <c r="I61" s="7"/>
      <c r="J61" s="7"/>
    </row>
    <row r="62" spans="3:10" ht="12.75">
      <c r="C62" s="141">
        <v>0.85</v>
      </c>
      <c r="D62" s="141">
        <v>1</v>
      </c>
      <c r="E62" s="122" t="s">
        <v>357</v>
      </c>
      <c r="F62" s="122" t="s">
        <v>17</v>
      </c>
      <c r="I62" s="7"/>
      <c r="J62" s="7"/>
    </row>
    <row r="63" spans="3:10" ht="12.75">
      <c r="C63" s="141">
        <f>C62-15%</f>
        <v>0.7</v>
      </c>
      <c r="D63" s="141">
        <f>C62-0.01%</f>
        <v>0.8499</v>
      </c>
      <c r="E63" s="122" t="s">
        <v>357</v>
      </c>
      <c r="F63" s="122" t="s">
        <v>18</v>
      </c>
      <c r="I63" s="7"/>
      <c r="J63" s="7"/>
    </row>
    <row r="64" spans="3:10" ht="12.75">
      <c r="C64" s="141">
        <f>C63-15%</f>
        <v>0.5499999999999999</v>
      </c>
      <c r="D64" s="141">
        <f>C63-0.01%</f>
        <v>0.6999</v>
      </c>
      <c r="E64" s="122" t="s">
        <v>358</v>
      </c>
      <c r="F64" s="122" t="s">
        <v>19</v>
      </c>
      <c r="I64" s="7"/>
      <c r="J64" s="7"/>
    </row>
    <row r="65" spans="3:10" ht="12.75">
      <c r="C65" s="142">
        <f>C64-15%</f>
        <v>0.3999999999999999</v>
      </c>
      <c r="D65" s="141">
        <f>C64-0.01%</f>
        <v>0.5498999999999999</v>
      </c>
      <c r="E65" s="123" t="s">
        <v>356</v>
      </c>
      <c r="F65" s="123"/>
      <c r="I65" s="7"/>
      <c r="J65" s="7"/>
    </row>
    <row r="66" spans="3:10" ht="25.5">
      <c r="C66" s="142">
        <v>0</v>
      </c>
      <c r="D66" s="141">
        <f>C65-0.01%</f>
        <v>0.3998999999999999</v>
      </c>
      <c r="E66" s="124" t="s">
        <v>356</v>
      </c>
      <c r="F66" s="123"/>
      <c r="I66" s="7"/>
      <c r="J66" s="7"/>
    </row>
    <row r="67" spans="3:6" ht="12.75">
      <c r="C67" s="121"/>
      <c r="D67" s="121"/>
      <c r="E67" s="121"/>
      <c r="F67" s="121"/>
    </row>
    <row r="69" spans="3:7" ht="12.75">
      <c r="C69" s="125"/>
      <c r="D69" s="126"/>
      <c r="E69" s="126"/>
      <c r="F69" s="126"/>
      <c r="G69" s="13"/>
    </row>
    <row r="70" spans="3:7" ht="12.75">
      <c r="C70" s="126"/>
      <c r="D70" s="126"/>
      <c r="E70" s="126"/>
      <c r="F70" s="126"/>
      <c r="G70" s="13"/>
    </row>
    <row r="71" spans="3:7" ht="12.75">
      <c r="C71" s="126"/>
      <c r="D71" s="126"/>
      <c r="E71" s="126"/>
      <c r="F71" s="126"/>
      <c r="G71" s="13"/>
    </row>
    <row r="72" spans="3:6" ht="12.75">
      <c r="C72" s="213"/>
      <c r="D72" s="213"/>
      <c r="E72" s="213"/>
      <c r="F72" s="214"/>
    </row>
    <row r="73" spans="3:6" ht="12.75">
      <c r="C73" s="165"/>
      <c r="D73" s="165"/>
      <c r="E73" s="213"/>
      <c r="F73" s="214"/>
    </row>
    <row r="74" spans="3:6" ht="12.75">
      <c r="C74" s="165"/>
      <c r="D74" s="165"/>
      <c r="E74" s="165"/>
      <c r="F74" s="165"/>
    </row>
    <row r="75" spans="3:6" ht="12.75">
      <c r="C75" s="165"/>
      <c r="D75" s="165"/>
      <c r="E75" s="165"/>
      <c r="F75" s="165"/>
    </row>
    <row r="76" spans="3:6" ht="12.75">
      <c r="C76" s="165"/>
      <c r="D76" s="165"/>
      <c r="E76" s="165"/>
      <c r="F76" s="165"/>
    </row>
    <row r="77" spans="3:6" ht="12.75">
      <c r="C77" s="166"/>
      <c r="D77" s="166"/>
      <c r="E77" s="166"/>
      <c r="F77" s="166"/>
    </row>
    <row r="78" spans="3:6" ht="12.75">
      <c r="C78" s="166"/>
      <c r="D78" s="166"/>
      <c r="E78" s="167"/>
      <c r="F78" s="166"/>
    </row>
  </sheetData>
  <sheetProtection/>
  <mergeCells count="8">
    <mergeCell ref="E72:E73"/>
    <mergeCell ref="F72:F73"/>
    <mergeCell ref="C72:D72"/>
    <mergeCell ref="B2:C2"/>
    <mergeCell ref="C60:D60"/>
    <mergeCell ref="E60:E61"/>
    <mergeCell ref="F60:F61"/>
    <mergeCell ref="B4:D4"/>
  </mergeCells>
  <conditionalFormatting sqref="R49 I49:M49 D49:E49">
    <cfRule type="cellIs" priority="1" dxfId="6" operator="equal" stopIfTrue="1">
      <formula>$E$66</formula>
    </cfRule>
    <cfRule type="cellIs" priority="2" dxfId="1" operator="equal" stopIfTrue="1">
      <formula>$E$65</formula>
    </cfRule>
    <cfRule type="cellIs" priority="3" dxfId="0" operator="equal" stopIfTrue="1">
      <formula>$E$64</formula>
    </cfRule>
  </conditionalFormatting>
  <printOptions/>
  <pageMargins left="0.75" right="0.75" top="1" bottom="1" header="0.4921259845" footer="0.4921259845"/>
  <pageSetup horizontalDpi="600" verticalDpi="600" orientation="portrait" paperSize="9" r:id="rId1"/>
  <colBreaks count="1" manualBreakCount="1">
    <brk id="5" max="81" man="1"/>
  </colBreaks>
  <ignoredErrors>
    <ignoredError sqref="I9:I45 J9:J45 J5:J8 I48 J48 I5:I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Philipp</dc:creator>
  <cp:keywords/>
  <dc:description/>
  <cp:lastModifiedBy>wie04</cp:lastModifiedBy>
  <cp:lastPrinted>2009-05-11T13:54:08Z</cp:lastPrinted>
  <dcterms:created xsi:type="dcterms:W3CDTF">2008-11-18T09:46:37Z</dcterms:created>
  <dcterms:modified xsi:type="dcterms:W3CDTF">2009-05-14T12:51:01Z</dcterms:modified>
  <cp:category/>
  <cp:version/>
  <cp:contentType/>
  <cp:contentStatus/>
</cp:coreProperties>
</file>